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Први ребаланс плана набавке 2021" sheetId="1" r:id="rId1"/>
    <sheet name="ЈАВНА набавка први реб на портал 2021" sheetId="2" r:id="rId2"/>
  </sheets>
  <definedNames/>
  <calcPr fullCalcOnLoad="1"/>
</workbook>
</file>

<file path=xl/sharedStrings.xml><?xml version="1.0" encoding="utf-8"?>
<sst xmlns="http://schemas.openxmlformats.org/spreadsheetml/2006/main" count="362" uniqueCount="297">
  <si>
    <t>ПЛАНИРАНА ФИНАНСИЈСКА СРЕДСТВА ЗА НАБАВКУ ДОБАРА, РАДОВА И УСЛУГА ЗА ОБАВЉАЊЕ ДЕЛАТНОСТИ У 2021. ГОДИНИ – први ребаланс</t>
  </si>
  <si>
    <t>Усвојено:</t>
  </si>
  <si>
    <t>Легенда</t>
  </si>
  <si>
    <t xml:space="preserve"> Први ребаланс плана за 2021</t>
  </si>
  <si>
    <t>Годишњи план за 2021</t>
  </si>
  <si>
    <t>I квартал</t>
  </si>
  <si>
    <t>II квартал</t>
  </si>
  <si>
    <t>III квартал</t>
  </si>
  <si>
    <t>IV квартал</t>
  </si>
  <si>
    <t>5599  Инвестиције</t>
  </si>
  <si>
    <t>ДОБРА</t>
  </si>
  <si>
    <t>1</t>
  </si>
  <si>
    <t xml:space="preserve">55998     Компјутерска опрема          </t>
  </si>
  <si>
    <t>2</t>
  </si>
  <si>
    <t>5599811  Софтвер за подземни катастар за давање                      услуга</t>
  </si>
  <si>
    <t xml:space="preserve">55992      Опрема за УПОВ </t>
  </si>
  <si>
    <t>4</t>
  </si>
  <si>
    <t>559926  ПЛЦ модули за МР-2</t>
  </si>
  <si>
    <t>5</t>
  </si>
  <si>
    <t>559927 Фреквентни регулатори за УПОВ</t>
  </si>
  <si>
    <t>6</t>
  </si>
  <si>
    <t>559928 Ротор за мешалицу за УПОВ</t>
  </si>
  <si>
    <t>7</t>
  </si>
  <si>
    <t>559911 Подводна пумпа</t>
  </si>
  <si>
    <t>559912    Опрема за водозахват и бунаре</t>
  </si>
  <si>
    <t>8</t>
  </si>
  <si>
    <t>5599121 Фреквентни регулатор за водозахват</t>
  </si>
  <si>
    <t>559904  Опрема за водовод</t>
  </si>
  <si>
    <t>10</t>
  </si>
  <si>
    <t>5599041 Санација водоводне мреже</t>
  </si>
  <si>
    <t>12</t>
  </si>
  <si>
    <r>
      <rPr>
        <sz val="10"/>
        <rFont val="Times New Roman"/>
        <family val="1"/>
      </rPr>
      <t>559954</t>
    </r>
    <r>
      <rPr>
        <sz val="10"/>
        <color indexed="8"/>
        <rFont val="Times New Roman"/>
        <family val="1"/>
      </rPr>
      <t xml:space="preserve">   Kаналска дизалица</t>
    </r>
  </si>
  <si>
    <t>13</t>
  </si>
  <si>
    <t>5599962  Половно теретно возило</t>
  </si>
  <si>
    <t>559905  Опрема за зелене површине</t>
  </si>
  <si>
    <t>14</t>
  </si>
  <si>
    <t>5599051 Самоходна косачица велика</t>
  </si>
  <si>
    <t>15</t>
  </si>
  <si>
    <t>5599053 Моторна тестера</t>
  </si>
  <si>
    <t>19</t>
  </si>
  <si>
    <t>5599951 Дробилица за гране</t>
  </si>
  <si>
    <t>20</t>
  </si>
  <si>
    <t>5599952 Тример за траву</t>
  </si>
  <si>
    <t>21</t>
  </si>
  <si>
    <t>5599953 Дувач лишћа са компресором</t>
  </si>
  <si>
    <t>559906  Опрема за пијаце</t>
  </si>
  <si>
    <t>559908 Опрема за смећаре</t>
  </si>
  <si>
    <t>24</t>
  </si>
  <si>
    <t>5599071 Фарбање фасаде</t>
  </si>
  <si>
    <t>26б</t>
  </si>
  <si>
    <t>5599124 Опрема за хлорисање</t>
  </si>
  <si>
    <t>26в</t>
  </si>
  <si>
    <t>55996     Елаборат о резервама подземних вода</t>
  </si>
  <si>
    <t>26г</t>
  </si>
  <si>
    <t>55999531 Усисивач лишћа</t>
  </si>
  <si>
    <t>26д</t>
  </si>
  <si>
    <t>5599981  Багер мали „AXPOT 36 Plus“</t>
  </si>
  <si>
    <t>УСЛУГЕ</t>
  </si>
  <si>
    <t>28</t>
  </si>
  <si>
    <t>5599731Пројекат бунара Кеви</t>
  </si>
  <si>
    <t>29</t>
  </si>
  <si>
    <t>5599732 Пројекат бунара Б-8/2</t>
  </si>
  <si>
    <t>30</t>
  </si>
  <si>
    <r>
      <rPr>
        <sz val="10"/>
        <rFont val="Times New Roman"/>
        <family val="1"/>
      </rPr>
      <t xml:space="preserve">559974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Обнова пројекта Црпна станица са                               резервоаром </t>
    </r>
  </si>
  <si>
    <t>31а</t>
  </si>
  <si>
    <t>5599260 Развој плц програма</t>
  </si>
  <si>
    <t>31б</t>
  </si>
  <si>
    <t>5599262  Прoграмирање(усклађивање ПЛЦ                                   програма)</t>
  </si>
  <si>
    <t>32</t>
  </si>
  <si>
    <t>55993    Регенерација бунара</t>
  </si>
  <si>
    <t>5599611 Израда геолошко техничке документације                   за изворишта Торњош-Кеви-Богараш-                           Горњи Брег (уговор од 08.08.2019)</t>
  </si>
  <si>
    <t>5599631 Генерална поправка мотора</t>
  </si>
  <si>
    <t>559964 Генерална поравка вакум пупме Каналјета</t>
  </si>
  <si>
    <t>5599261 ПЛЦ радови на Скади</t>
  </si>
  <si>
    <t>5599125 Трафо ревизија</t>
  </si>
  <si>
    <t>55990711 Фарбање управне зграде Водозахват</t>
  </si>
  <si>
    <t>РАДОВИ</t>
  </si>
  <si>
    <t>5110-5135</t>
  </si>
  <si>
    <r>
      <rPr>
        <sz val="10"/>
        <rFont val="Times New Roman"/>
        <family val="1"/>
      </rPr>
      <t xml:space="preserve">5110 </t>
    </r>
    <r>
      <rPr>
        <sz val="10"/>
        <color indexed="8"/>
        <rFont val="Times New Roman Cyr"/>
        <family val="1"/>
      </rPr>
      <t>Потрошни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материјал</t>
    </r>
  </si>
  <si>
    <t>511000 Водомери и остали наменски материјал</t>
  </si>
  <si>
    <r>
      <rPr>
        <sz val="10"/>
        <rFont val="Times New Roman"/>
        <family val="1"/>
      </rPr>
      <t xml:space="preserve">511001 </t>
    </r>
    <r>
      <rPr>
        <sz val="10"/>
        <color indexed="8"/>
        <rFont val="Times New Roman Cyr"/>
        <family val="1"/>
      </rPr>
      <t>Водоводни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материјал</t>
    </r>
  </si>
  <si>
    <t>3</t>
  </si>
  <si>
    <r>
      <rPr>
        <sz val="10"/>
        <rFont val="Times New Roman"/>
        <family val="1"/>
      </rPr>
      <t xml:space="preserve">511002 </t>
    </r>
    <r>
      <rPr>
        <sz val="10"/>
        <color indexed="8"/>
        <rFont val="Times New Roman Cyr"/>
        <family val="1"/>
      </rPr>
      <t>Канализациони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материјал</t>
    </r>
  </si>
  <si>
    <r>
      <rPr>
        <sz val="10"/>
        <rFont val="Times New Roman"/>
        <family val="1"/>
      </rPr>
      <t xml:space="preserve">511003 </t>
    </r>
    <r>
      <rPr>
        <sz val="10"/>
        <color indexed="8"/>
        <rFont val="Times New Roman Cyr"/>
        <family val="1"/>
      </rPr>
      <t>Грађевински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материјал</t>
    </r>
  </si>
  <si>
    <t>511031 Ручни прибори</t>
  </si>
  <si>
    <r>
      <rPr>
        <sz val="10"/>
        <rFont val="Times New Roman"/>
        <family val="1"/>
      </rPr>
      <t xml:space="preserve">511004 </t>
    </r>
    <r>
      <rPr>
        <sz val="10"/>
        <color indexed="8"/>
        <rFont val="Times New Roman Cyr"/>
        <family val="1"/>
      </rPr>
      <t>Електроматеријал</t>
    </r>
  </si>
  <si>
    <r>
      <rPr>
        <sz val="10"/>
        <rFont val="Times New Roman"/>
        <family val="1"/>
      </rPr>
      <t xml:space="preserve">511005 </t>
    </r>
    <r>
      <rPr>
        <sz val="10"/>
        <color indexed="8"/>
        <rFont val="Times New Roman Cyr"/>
        <family val="1"/>
      </rPr>
      <t>Хемијски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производи</t>
    </r>
  </si>
  <si>
    <r>
      <rPr>
        <sz val="10"/>
        <rFont val="Times New Roman"/>
        <family val="1"/>
      </rPr>
      <t xml:space="preserve">511051 </t>
    </r>
    <r>
      <rPr>
        <sz val="10"/>
        <color indexed="8"/>
        <rFont val="Times New Roman Cyr"/>
        <family val="1"/>
      </rPr>
      <t>Производи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за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чишћење</t>
    </r>
  </si>
  <si>
    <r>
      <rPr>
        <sz val="10"/>
        <rFont val="Times New Roman"/>
        <family val="1"/>
      </rPr>
      <t xml:space="preserve">511052 </t>
    </r>
    <r>
      <rPr>
        <sz val="10"/>
        <color indexed="8"/>
        <rFont val="Times New Roman Cyr"/>
        <family val="1"/>
      </rPr>
      <t>Неорганске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хемикалије</t>
    </r>
  </si>
  <si>
    <t>9</t>
  </si>
  <si>
    <r>
      <rPr>
        <sz val="10"/>
        <rFont val="Times New Roman"/>
        <family val="1"/>
      </rPr>
      <t xml:space="preserve">511053 </t>
    </r>
    <r>
      <rPr>
        <sz val="10"/>
        <color indexed="8"/>
        <rFont val="Times New Roman Cyr"/>
        <family val="1"/>
      </rPr>
      <t>Мат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за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дезинф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воде</t>
    </r>
    <r>
      <rPr>
        <sz val="10"/>
        <color indexed="8"/>
        <rFont val="Times New Roman"/>
        <family val="1"/>
      </rPr>
      <t xml:space="preserve"> - </t>
    </r>
    <r>
      <rPr>
        <sz val="10"/>
        <color indexed="8"/>
        <rFont val="Times New Roman Cyr"/>
        <family val="1"/>
      </rPr>
      <t>Хлор</t>
    </r>
  </si>
  <si>
    <t>511054  Хемикалије за Упов</t>
  </si>
  <si>
    <t>11</t>
  </si>
  <si>
    <r>
      <rPr>
        <sz val="10"/>
        <rFont val="Times New Roman"/>
        <family val="1"/>
      </rPr>
      <t xml:space="preserve">511006 </t>
    </r>
    <r>
      <rPr>
        <sz val="10"/>
        <color indexed="8"/>
        <rFont val="Times New Roman Cyr"/>
        <family val="1"/>
      </rPr>
      <t>Мат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Times New Roman Cyr"/>
        <family val="1"/>
      </rPr>
      <t>за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одр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прост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уређ</t>
    </r>
  </si>
  <si>
    <t>511007 ПВЦ канте и вреће</t>
  </si>
  <si>
    <t xml:space="preserve">511009 Денчићи </t>
  </si>
  <si>
    <t xml:space="preserve">511011 Помоћни материјал </t>
  </si>
  <si>
    <t>511012 Туцаник</t>
  </si>
  <si>
    <t>16</t>
  </si>
  <si>
    <r>
      <rPr>
        <sz val="10"/>
        <rFont val="Times New Roman"/>
        <family val="1"/>
      </rPr>
      <t xml:space="preserve">511013 Саднице 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</t>
    </r>
  </si>
  <si>
    <r>
      <rPr>
        <sz val="10"/>
        <rFont val="Times New Roman"/>
        <family val="1"/>
      </rPr>
      <t xml:space="preserve">5141 </t>
    </r>
    <r>
      <rPr>
        <sz val="10"/>
        <color indexed="8"/>
        <rFont val="Times New Roman Cyr"/>
        <family val="1"/>
      </rPr>
      <t>Резервни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делови (5140)</t>
    </r>
  </si>
  <si>
    <t>17</t>
  </si>
  <si>
    <r>
      <rPr>
        <sz val="10"/>
        <rFont val="Times New Roman"/>
        <family val="1"/>
      </rPr>
      <t xml:space="preserve">51411 </t>
    </r>
    <r>
      <rPr>
        <sz val="10"/>
        <color indexed="8"/>
        <rFont val="Times New Roman Cyr"/>
        <family val="1"/>
      </rPr>
      <t>Рез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Times New Roman Cyr"/>
        <family val="1"/>
      </rPr>
      <t>делови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за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путнич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Times New Roman Cyr"/>
        <family val="1"/>
      </rPr>
      <t>возила (51401)</t>
    </r>
  </si>
  <si>
    <t>18</t>
  </si>
  <si>
    <r>
      <rPr>
        <sz val="10"/>
        <rFont val="Times New Roman"/>
        <family val="1"/>
      </rPr>
      <t xml:space="preserve">51412  </t>
    </r>
    <r>
      <rPr>
        <sz val="10"/>
        <color indexed="8"/>
        <rFont val="Times New Roman Cyr"/>
        <family val="1"/>
      </rPr>
      <t>Рез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Times New Roman Cyr"/>
        <family val="1"/>
      </rPr>
      <t>делови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за</t>
    </r>
    <r>
      <rPr>
        <sz val="10"/>
        <color indexed="8"/>
        <rFont val="Times New Roman"/>
        <family val="1"/>
      </rPr>
      <t xml:space="preserve"> терет. </t>
    </r>
    <r>
      <rPr>
        <sz val="10"/>
        <color indexed="8"/>
        <rFont val="Times New Roman Cyr"/>
        <family val="1"/>
      </rPr>
      <t>возила (51402)</t>
    </r>
  </si>
  <si>
    <r>
      <rPr>
        <sz val="10"/>
        <rFont val="Times New Roman"/>
        <family val="1"/>
      </rPr>
      <t xml:space="preserve">51413 </t>
    </r>
    <r>
      <rPr>
        <sz val="10"/>
        <color indexed="8"/>
        <rFont val="Times New Roman Cyr"/>
        <family val="1"/>
      </rPr>
      <t>Рез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делови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за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мале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радне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маш</t>
    </r>
    <r>
      <rPr>
        <sz val="10"/>
        <color indexed="8"/>
        <rFont val="Times New Roman"/>
        <family val="1"/>
      </rPr>
      <t>. (51403)</t>
    </r>
  </si>
  <si>
    <r>
      <rPr>
        <sz val="10"/>
        <rFont val="Times New Roman"/>
        <family val="1"/>
      </rPr>
      <t xml:space="preserve">51414 </t>
    </r>
    <r>
      <rPr>
        <sz val="10"/>
        <color indexed="8"/>
        <rFont val="Times New Roman Cyr"/>
        <family val="1"/>
      </rPr>
      <t>Рез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делови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за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одрж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јавне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површ</t>
    </r>
    <r>
      <rPr>
        <sz val="10"/>
        <color indexed="8"/>
        <rFont val="Times New Roman"/>
        <family val="1"/>
      </rPr>
      <t>. (51404)</t>
    </r>
  </si>
  <si>
    <t xml:space="preserve">51415 Рез. делови за велике радне машине </t>
  </si>
  <si>
    <t>22</t>
  </si>
  <si>
    <t>51416 Рез.делови за агрегат</t>
  </si>
  <si>
    <r>
      <rPr>
        <sz val="10"/>
        <rFont val="Times New Roman"/>
        <family val="1"/>
      </rPr>
      <t xml:space="preserve">5125 </t>
    </r>
    <r>
      <rPr>
        <sz val="10"/>
        <color indexed="8"/>
        <rFont val="Times New Roman Cyr"/>
        <family val="1"/>
      </rPr>
      <t>Аутогуме (5152)</t>
    </r>
  </si>
  <si>
    <t>23</t>
  </si>
  <si>
    <r>
      <rPr>
        <sz val="10"/>
        <rFont val="Times New Roman"/>
        <family val="1"/>
      </rPr>
      <t xml:space="preserve">51251 </t>
    </r>
    <r>
      <rPr>
        <sz val="10"/>
        <color indexed="8"/>
        <rFont val="Times New Roman Cyr"/>
        <family val="1"/>
      </rPr>
      <t>Аутогуме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за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путн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Times New Roman Cyr"/>
        <family val="1"/>
      </rPr>
      <t>возила (51521)</t>
    </r>
  </si>
  <si>
    <r>
      <rPr>
        <sz val="10"/>
        <rFont val="Times New Roman"/>
        <family val="1"/>
      </rPr>
      <t xml:space="preserve">51252 </t>
    </r>
    <r>
      <rPr>
        <sz val="10"/>
        <color indexed="8"/>
        <rFont val="Times New Roman Cyr"/>
        <family val="1"/>
      </rPr>
      <t>Аутогуме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за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терет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Times New Roman Cyr"/>
        <family val="1"/>
      </rPr>
      <t>возила (51522)</t>
    </r>
  </si>
  <si>
    <t>25</t>
  </si>
  <si>
    <t xml:space="preserve">5126 Ситан инвентар (5150) </t>
  </si>
  <si>
    <r>
      <rPr>
        <sz val="10"/>
        <rFont val="Times New Roman"/>
        <family val="1"/>
      </rPr>
      <t xml:space="preserve">5127 </t>
    </r>
    <r>
      <rPr>
        <sz val="10"/>
        <color indexed="8"/>
        <rFont val="Times New Roman Cyr"/>
        <family val="1"/>
      </rPr>
      <t>ХТЗ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 xml:space="preserve">опрема </t>
    </r>
  </si>
  <si>
    <t>26</t>
  </si>
  <si>
    <r>
      <rPr>
        <sz val="10"/>
        <rFont val="Times New Roman"/>
        <family val="1"/>
      </rPr>
      <t xml:space="preserve">51271 </t>
    </r>
    <r>
      <rPr>
        <sz val="10"/>
        <color indexed="8"/>
        <rFont val="Times New Roman Cyr"/>
        <family val="1"/>
      </rPr>
      <t>Радно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одело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ципеле</t>
    </r>
  </si>
  <si>
    <t>27</t>
  </si>
  <si>
    <t>51272 Заштитне рукавице</t>
  </si>
  <si>
    <t>51273  Остала заштитна опрема</t>
  </si>
  <si>
    <t>5128  Канцеларијски материјал (5122)</t>
  </si>
  <si>
    <t>51281 Фотокопир папир (51221)</t>
  </si>
  <si>
    <t>51282 Тонер (51222)</t>
  </si>
  <si>
    <t>31</t>
  </si>
  <si>
    <t>51283 Ситан канцел.материјал (81223)</t>
  </si>
  <si>
    <t>5130 Гориво и мазиво</t>
  </si>
  <si>
    <t>51301 Еуродизел</t>
  </si>
  <si>
    <t>33</t>
  </si>
  <si>
    <t>51302 БМБ</t>
  </si>
  <si>
    <t>34</t>
  </si>
  <si>
    <t>51303 ТНГ</t>
  </si>
  <si>
    <t>35</t>
  </si>
  <si>
    <t>51304 Мазиво</t>
  </si>
  <si>
    <t>36</t>
  </si>
  <si>
    <t>5133 Електрична енергија</t>
  </si>
  <si>
    <t>37</t>
  </si>
  <si>
    <t>5134 Утрошена пара (5135)</t>
  </si>
  <si>
    <t>38</t>
  </si>
  <si>
    <r>
      <rPr>
        <sz val="10"/>
        <rFont val="Times New Roman"/>
        <family val="1"/>
      </rPr>
      <t xml:space="preserve">5135 </t>
    </r>
    <r>
      <rPr>
        <sz val="10"/>
        <color indexed="8"/>
        <rFont val="Times New Roman Cyr"/>
        <family val="1"/>
      </rPr>
      <t>Утрошени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гас (5134)</t>
    </r>
  </si>
  <si>
    <t>5310-5398</t>
  </si>
  <si>
    <t>39</t>
  </si>
  <si>
    <r>
      <rPr>
        <sz val="10"/>
        <rFont val="Times New Roman"/>
        <family val="1"/>
      </rPr>
      <t xml:space="preserve">5310 </t>
    </r>
    <r>
      <rPr>
        <sz val="10"/>
        <color indexed="8"/>
        <rFont val="Times New Roman Cyr"/>
        <family val="1"/>
      </rPr>
      <t>Трошкови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превоза</t>
    </r>
  </si>
  <si>
    <t>5314 Трошкови поштанских ускуга</t>
  </si>
  <si>
    <t>40</t>
  </si>
  <si>
    <r>
      <rPr>
        <sz val="10"/>
        <rFont val="Times New Roman"/>
        <family val="1"/>
      </rPr>
      <t xml:space="preserve">53141 </t>
    </r>
    <r>
      <rPr>
        <sz val="10"/>
        <color indexed="8"/>
        <rFont val="Times New Roman Cyr"/>
        <family val="1"/>
      </rPr>
      <t>Трошкови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пошт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услуга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фикс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тел</t>
    </r>
    <r>
      <rPr>
        <sz val="10"/>
        <color indexed="8"/>
        <rFont val="Times New Roman"/>
        <family val="1"/>
      </rPr>
      <t>. (5311)</t>
    </r>
  </si>
  <si>
    <t>41</t>
  </si>
  <si>
    <r>
      <rPr>
        <sz val="10"/>
        <rFont val="Times New Roman"/>
        <family val="1"/>
      </rPr>
      <t xml:space="preserve">53142 </t>
    </r>
    <r>
      <rPr>
        <sz val="10"/>
        <color indexed="8"/>
        <rFont val="Times New Roman Cyr"/>
        <family val="1"/>
      </rPr>
      <t>Услуге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мобилне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тел</t>
    </r>
    <r>
      <rPr>
        <sz val="10"/>
        <color indexed="8"/>
        <rFont val="Times New Roman"/>
        <family val="1"/>
      </rPr>
      <t>. (5312)</t>
    </r>
  </si>
  <si>
    <r>
      <rPr>
        <sz val="10"/>
        <rFont val="Times New Roman"/>
        <family val="1"/>
      </rPr>
      <t xml:space="preserve">5320 </t>
    </r>
    <r>
      <rPr>
        <sz val="10"/>
        <color indexed="8"/>
        <rFont val="Times New Roman Cyr"/>
        <family val="1"/>
      </rPr>
      <t>Трошк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текућег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одржавања</t>
    </r>
  </si>
  <si>
    <t>42</t>
  </si>
  <si>
    <r>
      <rPr>
        <sz val="10"/>
        <rFont val="Times New Roman"/>
        <family val="1"/>
      </rPr>
      <t xml:space="preserve">53201 </t>
    </r>
    <r>
      <rPr>
        <sz val="10"/>
        <color indexed="8"/>
        <rFont val="Times New Roman Cyr"/>
        <family val="1"/>
      </rPr>
      <t>Аутоелектричарске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услуге</t>
    </r>
  </si>
  <si>
    <t>43</t>
  </si>
  <si>
    <r>
      <rPr>
        <sz val="10"/>
        <rFont val="Times New Roman"/>
        <family val="1"/>
      </rPr>
      <t xml:space="preserve">53202 </t>
    </r>
    <r>
      <rPr>
        <sz val="10"/>
        <color indexed="8"/>
        <rFont val="Times New Roman Cyr"/>
        <family val="1"/>
      </rPr>
      <t>Вулканизерске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услуге</t>
    </r>
  </si>
  <si>
    <r>
      <rPr>
        <sz val="10"/>
        <rFont val="Times New Roman"/>
        <family val="1"/>
      </rPr>
      <t xml:space="preserve">53203 </t>
    </r>
    <r>
      <rPr>
        <sz val="10"/>
        <color indexed="8"/>
        <rFont val="Times New Roman Cyr"/>
        <family val="1"/>
      </rPr>
      <t>Механичарске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услуге</t>
    </r>
  </si>
  <si>
    <t>44</t>
  </si>
  <si>
    <t>532031 Аутомеханичарске услуге</t>
  </si>
  <si>
    <t>45</t>
  </si>
  <si>
    <t>532032 Услуге прања и подмазивања</t>
  </si>
  <si>
    <t>46</t>
  </si>
  <si>
    <t>532033 Попр. електричне опреме УПОВ</t>
  </si>
  <si>
    <t>47</t>
  </si>
  <si>
    <t>532034 Попр. елек. опреме Водозахват</t>
  </si>
  <si>
    <t>48</t>
  </si>
  <si>
    <t>5320341 Поправка пумпи Водозахват</t>
  </si>
  <si>
    <t>49</t>
  </si>
  <si>
    <t>532035 Поправке механичке опреме</t>
  </si>
  <si>
    <t>50</t>
  </si>
  <si>
    <r>
      <rPr>
        <sz val="10"/>
        <rFont val="Times New Roman"/>
        <family val="1"/>
      </rPr>
      <t xml:space="preserve">532037 </t>
    </r>
    <r>
      <rPr>
        <sz val="10"/>
        <color indexed="8"/>
        <rFont val="Times New Roman Cyr"/>
        <family val="1"/>
      </rPr>
      <t>Поправке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рачунарске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 xml:space="preserve">опреме </t>
    </r>
  </si>
  <si>
    <t>51</t>
  </si>
  <si>
    <r>
      <rPr>
        <sz val="10"/>
        <rFont val="Times New Roman"/>
        <family val="1"/>
      </rPr>
      <t xml:space="preserve">53204 </t>
    </r>
    <r>
      <rPr>
        <sz val="10"/>
        <color indexed="8"/>
        <rFont val="Times New Roman Cyr"/>
        <family val="1"/>
      </rPr>
      <t>Услуге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бажд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уређаја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 xml:space="preserve">опреме </t>
    </r>
  </si>
  <si>
    <t>52</t>
  </si>
  <si>
    <r>
      <rPr>
        <sz val="10"/>
        <rFont val="Times New Roman"/>
        <family val="1"/>
      </rPr>
      <t>532042</t>
    </r>
    <r>
      <rPr>
        <sz val="10"/>
        <color indexed="8"/>
        <rFont val="Times New Roman"/>
        <family val="1"/>
      </rPr>
      <t xml:space="preserve"> Баждарење водомера свих врста</t>
    </r>
  </si>
  <si>
    <t>53</t>
  </si>
  <si>
    <r>
      <rPr>
        <sz val="10"/>
        <rFont val="Times New Roman"/>
        <family val="1"/>
      </rPr>
      <t xml:space="preserve">53205 </t>
    </r>
    <r>
      <rPr>
        <sz val="10"/>
        <color indexed="8"/>
        <rFont val="Times New Roman Cyr"/>
        <family val="1"/>
      </rPr>
      <t>Услуге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теренске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интервенције</t>
    </r>
  </si>
  <si>
    <t>54</t>
  </si>
  <si>
    <r>
      <rPr>
        <sz val="10"/>
        <rFont val="Times New Roman"/>
        <family val="1"/>
      </rPr>
      <t>53206</t>
    </r>
    <r>
      <rPr>
        <sz val="10"/>
        <color indexed="8"/>
        <rFont val="Times New Roman"/>
        <family val="1"/>
      </rPr>
      <t xml:space="preserve">  Поправке каросерије </t>
    </r>
  </si>
  <si>
    <t>55</t>
  </si>
  <si>
    <t>53207 Хитне интервенције</t>
  </si>
  <si>
    <t>56</t>
  </si>
  <si>
    <t xml:space="preserve">53901 Трошкови анализе воде (53921) </t>
  </si>
  <si>
    <t>57</t>
  </si>
  <si>
    <r>
      <rPr>
        <sz val="10"/>
        <rFont val="Times New Roman"/>
        <family val="1"/>
      </rPr>
      <t xml:space="preserve">5392 </t>
    </r>
    <r>
      <rPr>
        <sz val="10"/>
        <color indexed="8"/>
        <rFont val="Times New Roman Cyr"/>
        <family val="1"/>
      </rPr>
      <t>Трошкови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ком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Услуга (5390)</t>
    </r>
  </si>
  <si>
    <t>58</t>
  </si>
  <si>
    <t xml:space="preserve">53921 Трошкови одржавање базена  </t>
  </si>
  <si>
    <t>58a</t>
  </si>
  <si>
    <t>5370 Трошкови развоја-Пилот пројект(5370)</t>
  </si>
  <si>
    <t>58б</t>
  </si>
  <si>
    <t>53701  Процена ризика безбедности</t>
  </si>
  <si>
    <t>59</t>
  </si>
  <si>
    <r>
      <rPr>
        <sz val="10"/>
        <rFont val="Times New Roman"/>
        <family val="1"/>
      </rPr>
      <t xml:space="preserve">5393 </t>
    </r>
    <r>
      <rPr>
        <sz val="10"/>
        <color indexed="8"/>
        <rFont val="Times New Roman Cyr"/>
        <family val="1"/>
      </rPr>
      <t>Трошкови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заштите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на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раду (5391)</t>
    </r>
  </si>
  <si>
    <r>
      <rPr>
        <sz val="10"/>
        <rFont val="Times New Roman"/>
        <family val="1"/>
      </rPr>
      <t xml:space="preserve">5398 </t>
    </r>
    <r>
      <rPr>
        <sz val="10"/>
        <color indexed="8"/>
        <rFont val="Times New Roman Cyr"/>
        <family val="1"/>
      </rPr>
      <t>Трошкови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регистрације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возила</t>
    </r>
  </si>
  <si>
    <t>60</t>
  </si>
  <si>
    <r>
      <rPr>
        <sz val="10"/>
        <rFont val="Times New Roman"/>
        <family val="1"/>
      </rPr>
      <t xml:space="preserve">53981 </t>
    </r>
    <r>
      <rPr>
        <sz val="10"/>
        <color indexed="8"/>
        <rFont val="Times New Roman Cyr"/>
        <family val="1"/>
      </rPr>
      <t>Трошкови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осигурања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возила</t>
    </r>
  </si>
  <si>
    <t>61</t>
  </si>
  <si>
    <r>
      <rPr>
        <sz val="10"/>
        <rFont val="Times New Roman"/>
        <family val="1"/>
      </rPr>
      <t xml:space="preserve">53982 </t>
    </r>
    <r>
      <rPr>
        <sz val="10"/>
        <color indexed="8"/>
        <rFont val="Times New Roman Cyr"/>
        <family val="1"/>
      </rPr>
      <t>Технички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преглед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возила</t>
    </r>
  </si>
  <si>
    <t>62</t>
  </si>
  <si>
    <r>
      <rPr>
        <sz val="10"/>
        <rFont val="Times New Roman"/>
        <family val="1"/>
      </rPr>
      <t xml:space="preserve">53983 </t>
    </r>
    <r>
      <rPr>
        <sz val="10"/>
        <color indexed="8"/>
        <rFont val="Times New Roman Cyr"/>
        <family val="1"/>
      </rPr>
      <t>Таксе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за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регистрацију</t>
    </r>
  </si>
  <si>
    <t>5500-5594</t>
  </si>
  <si>
    <t>63</t>
  </si>
  <si>
    <r>
      <rPr>
        <sz val="10"/>
        <rFont val="Times New Roman"/>
        <family val="1"/>
      </rPr>
      <t xml:space="preserve">5500 </t>
    </r>
    <r>
      <rPr>
        <sz val="10"/>
        <color indexed="8"/>
        <rFont val="Times New Roman Cyr"/>
        <family val="1"/>
      </rPr>
      <t>Трошкови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ревизије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фин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извештаја</t>
    </r>
  </si>
  <si>
    <t>64</t>
  </si>
  <si>
    <r>
      <rPr>
        <sz val="10"/>
        <rFont val="Times New Roman"/>
        <family val="1"/>
      </rPr>
      <t xml:space="preserve">5501 </t>
    </r>
    <r>
      <rPr>
        <sz val="10"/>
        <color indexed="8"/>
        <rFont val="Times New Roman Cyr"/>
        <family val="1"/>
      </rPr>
      <t>Адвокатске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услуге</t>
    </r>
  </si>
  <si>
    <t>5502 Консалтинг услуге</t>
  </si>
  <si>
    <t>67</t>
  </si>
  <si>
    <t>55023 Тестирање бунара</t>
  </si>
  <si>
    <t>68</t>
  </si>
  <si>
    <t>5505 Усл. стр.усавр.-сем., часописи, стр. Лит.                    (5504)</t>
  </si>
  <si>
    <r>
      <rPr>
        <sz val="10"/>
        <rFont val="Times New Roman"/>
        <family val="1"/>
      </rPr>
      <t xml:space="preserve">5506 </t>
    </r>
    <r>
      <rPr>
        <sz val="10"/>
        <color indexed="8"/>
        <rFont val="Times New Roman Cyr"/>
        <family val="1"/>
      </rPr>
      <t>Усл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на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измени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пост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Times New Roman Cyr"/>
        <family val="1"/>
      </rPr>
      <t>прогр</t>
    </r>
    <r>
      <rPr>
        <sz val="10"/>
        <color indexed="8"/>
        <rFont val="Times New Roman"/>
        <family val="1"/>
      </rPr>
      <t>. (5507)</t>
    </r>
  </si>
  <si>
    <t>69</t>
  </si>
  <si>
    <r>
      <rPr>
        <sz val="10"/>
        <rFont val="Times New Roman"/>
        <family val="1"/>
      </rPr>
      <t xml:space="preserve">55061 </t>
    </r>
    <r>
      <rPr>
        <sz val="10"/>
        <color indexed="8"/>
        <rFont val="Times New Roman Cyr"/>
        <family val="1"/>
      </rPr>
      <t>Одрж.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инф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програма</t>
    </r>
    <r>
      <rPr>
        <sz val="10"/>
        <color indexed="8"/>
        <rFont val="Times New Roman"/>
        <family val="1"/>
      </rPr>
      <t xml:space="preserve"> – </t>
    </r>
    <r>
      <rPr>
        <sz val="10"/>
        <color indexed="8"/>
        <rFont val="Times New Roman Cyr"/>
        <family val="1"/>
      </rPr>
      <t>Нордсофт (55071)</t>
    </r>
  </si>
  <si>
    <t>70</t>
  </si>
  <si>
    <r>
      <rPr>
        <sz val="10"/>
        <rFont val="Times New Roman"/>
        <family val="1"/>
      </rPr>
      <t xml:space="preserve">55062 </t>
    </r>
    <r>
      <rPr>
        <sz val="10"/>
        <color indexed="8"/>
        <rFont val="Times New Roman Cyr"/>
        <family val="1"/>
      </rPr>
      <t>Одрж.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инф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Мреже</t>
    </r>
    <r>
      <rPr>
        <sz val="10"/>
        <color indexed="8"/>
        <rFont val="Times New Roman"/>
        <family val="1"/>
      </rPr>
      <t xml:space="preserve"> – Грос АБЦ,4</t>
    </r>
    <r>
      <rPr>
        <sz val="10"/>
        <color indexed="8"/>
        <rFont val="Times New Roman Cyr"/>
        <family val="1"/>
      </rPr>
      <t>нет и Софи</t>
    </r>
    <r>
      <rPr>
        <sz val="10"/>
        <color indexed="8"/>
        <rFont val="Times New Roman"/>
        <family val="1"/>
      </rPr>
      <t xml:space="preserve">               (550721)</t>
    </r>
  </si>
  <si>
    <t>71</t>
  </si>
  <si>
    <r>
      <rPr>
        <sz val="10"/>
        <rFont val="Times New Roman"/>
        <family val="1"/>
      </rPr>
      <t>55064 Одржавање телефонске централе и видео                   надзор</t>
    </r>
    <r>
      <rPr>
        <sz val="10"/>
        <color indexed="8"/>
        <rFont val="Times New Roman Cyr"/>
        <family val="1"/>
      </rPr>
      <t xml:space="preserve">  (50722)</t>
    </r>
  </si>
  <si>
    <r>
      <rPr>
        <sz val="10"/>
        <rFont val="Times New Roman"/>
        <family val="1"/>
      </rPr>
      <t xml:space="preserve">5509 </t>
    </r>
    <r>
      <rPr>
        <sz val="10"/>
        <color indexed="8"/>
        <rFont val="Times New Roman Cyr"/>
        <family val="1"/>
      </rPr>
      <t>Остале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непроизводне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услуге</t>
    </r>
  </si>
  <si>
    <t>72</t>
  </si>
  <si>
    <r>
      <rPr>
        <sz val="10"/>
        <rFont val="Times New Roman"/>
        <family val="1"/>
      </rPr>
      <t xml:space="preserve">55091 </t>
    </r>
    <r>
      <rPr>
        <sz val="10"/>
        <color indexed="8"/>
        <rFont val="Times New Roman Cyr"/>
        <family val="1"/>
      </rPr>
      <t>Усл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за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паркинг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сервис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пров</t>
    </r>
    <r>
      <rPr>
        <sz val="10"/>
        <color indexed="8"/>
        <rFont val="Times New Roman"/>
        <family val="1"/>
      </rPr>
      <t>.</t>
    </r>
  </si>
  <si>
    <t>73</t>
  </si>
  <si>
    <r>
      <rPr>
        <sz val="10"/>
        <rFont val="Times New Roman"/>
        <family val="1"/>
      </rPr>
      <t xml:space="preserve">55092 </t>
    </r>
    <r>
      <rPr>
        <sz val="10"/>
        <color indexed="8"/>
        <rFont val="Times New Roman Cyr"/>
        <family val="1"/>
      </rPr>
      <t>Услуге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ГПС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надзора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 xml:space="preserve">возила </t>
    </r>
  </si>
  <si>
    <t>74</t>
  </si>
  <si>
    <r>
      <rPr>
        <sz val="10"/>
        <rFont val="Times New Roman"/>
        <family val="1"/>
      </rPr>
      <t xml:space="preserve">55094 </t>
    </r>
    <r>
      <rPr>
        <sz val="10"/>
        <color indexed="8"/>
        <rFont val="Times New Roman Cyr"/>
        <family val="1"/>
      </rPr>
      <t>Занатске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услуге</t>
    </r>
  </si>
  <si>
    <t>75</t>
  </si>
  <si>
    <t>55095 Посебне услуге</t>
  </si>
  <si>
    <t>76</t>
  </si>
  <si>
    <t>55097  Ангажовање помоћне радне снаге</t>
  </si>
  <si>
    <t>77</t>
  </si>
  <si>
    <t xml:space="preserve">550971 Обезбеђење преноса новца </t>
  </si>
  <si>
    <t>78</t>
  </si>
  <si>
    <r>
      <rPr>
        <sz val="10"/>
        <rFont val="Times New Roman"/>
        <family val="1"/>
      </rPr>
      <t xml:space="preserve">5510 </t>
    </r>
    <r>
      <rPr>
        <sz val="10"/>
        <color indexed="8"/>
        <rFont val="Times New Roman Cyr"/>
        <family val="1"/>
      </rPr>
      <t>Трошкови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репрезентације</t>
    </r>
  </si>
  <si>
    <t>79</t>
  </si>
  <si>
    <t>5512 Трошкови поклона (5511)</t>
  </si>
  <si>
    <r>
      <rPr>
        <sz val="10"/>
        <rFont val="Times New Roman"/>
        <family val="1"/>
      </rPr>
      <t xml:space="preserve">5520 </t>
    </r>
    <r>
      <rPr>
        <sz val="10"/>
        <color indexed="8"/>
        <rFont val="Times New Roman Cyr"/>
        <family val="1"/>
      </rPr>
      <t>Осигурање</t>
    </r>
  </si>
  <si>
    <t>80</t>
  </si>
  <si>
    <r>
      <rPr>
        <sz val="10"/>
        <rFont val="Times New Roman"/>
        <family val="1"/>
      </rPr>
      <t xml:space="preserve">5520 </t>
    </r>
    <r>
      <rPr>
        <sz val="10"/>
        <color indexed="8"/>
        <rFont val="Times New Roman Cyr"/>
        <family val="1"/>
      </rPr>
      <t>Премије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осиг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за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некретн</t>
    </r>
    <r>
      <rPr>
        <sz val="10"/>
        <color indexed="8"/>
        <rFont val="Times New Roman"/>
        <family val="1"/>
      </rPr>
      <t>.</t>
    </r>
  </si>
  <si>
    <t>81</t>
  </si>
  <si>
    <r>
      <rPr>
        <sz val="10"/>
        <rFont val="Times New Roman"/>
        <family val="1"/>
      </rPr>
      <t xml:space="preserve">5526 </t>
    </r>
    <r>
      <rPr>
        <sz val="10"/>
        <color indexed="8"/>
        <rFont val="Times New Roman Cyr"/>
        <family val="1"/>
      </rPr>
      <t>Допунско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здр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осиг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радника</t>
    </r>
  </si>
  <si>
    <t>82</t>
  </si>
  <si>
    <r>
      <rPr>
        <sz val="10"/>
        <rFont val="Times New Roman"/>
        <family val="1"/>
      </rPr>
      <t xml:space="preserve">5525 </t>
    </r>
    <r>
      <rPr>
        <sz val="10"/>
        <color indexed="8"/>
        <rFont val="Times New Roman Cyr"/>
        <family val="1"/>
      </rPr>
      <t>Обавезно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осиг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радника</t>
    </r>
  </si>
  <si>
    <t>83</t>
  </si>
  <si>
    <r>
      <rPr>
        <sz val="10"/>
        <rFont val="Times New Roman"/>
        <family val="1"/>
      </rPr>
      <t xml:space="preserve">5540 </t>
    </r>
    <r>
      <rPr>
        <sz val="10"/>
        <color indexed="8"/>
        <rFont val="Times New Roman Cyr"/>
        <family val="1"/>
      </rPr>
      <t>Чланарине (5542)</t>
    </r>
  </si>
  <si>
    <t>5591 Таксе</t>
  </si>
  <si>
    <t>84</t>
  </si>
  <si>
    <t>55911 Судске таксе</t>
  </si>
  <si>
    <t>85</t>
  </si>
  <si>
    <t>55912 Извршитељске таксе</t>
  </si>
  <si>
    <t>86</t>
  </si>
  <si>
    <r>
      <rPr>
        <sz val="10"/>
        <rFont val="Times New Roman"/>
        <family val="1"/>
      </rPr>
      <t xml:space="preserve">5592 </t>
    </r>
    <r>
      <rPr>
        <sz val="10"/>
        <color indexed="8"/>
        <rFont val="Times New Roman Cyr"/>
        <family val="1"/>
      </rPr>
      <t>Трошкови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огласа (5590)</t>
    </r>
  </si>
  <si>
    <r>
      <rPr>
        <sz val="10"/>
        <rFont val="Times New Roman"/>
        <family val="1"/>
      </rPr>
      <t xml:space="preserve">5594 </t>
    </r>
    <r>
      <rPr>
        <sz val="10"/>
        <color indexed="8"/>
        <rFont val="Times New Roman Cyr"/>
        <family val="1"/>
      </rPr>
      <t>Систематски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прегледи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запослених (5503)</t>
    </r>
  </si>
  <si>
    <t>87</t>
  </si>
  <si>
    <t>55941 Санитарни. преглед радника (55031)</t>
  </si>
  <si>
    <t>88</t>
  </si>
  <si>
    <r>
      <rPr>
        <sz val="10"/>
        <rFont val="Times New Roman"/>
        <family val="1"/>
      </rPr>
      <t xml:space="preserve">55942 </t>
    </r>
    <r>
      <rPr>
        <sz val="10"/>
        <color indexed="8"/>
        <rFont val="Times New Roman Cyr"/>
        <family val="1"/>
      </rPr>
      <t>Периодични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пр</t>
    </r>
    <r>
      <rPr>
        <sz val="10"/>
        <color indexed="8"/>
        <rFont val="Times New Roman"/>
        <family val="1"/>
      </rPr>
      <t>. (55032)</t>
    </r>
  </si>
  <si>
    <t>89</t>
  </si>
  <si>
    <r>
      <rPr>
        <sz val="10"/>
        <rFont val="Times New Roman"/>
        <family val="1"/>
      </rPr>
      <t xml:space="preserve">55943 </t>
    </r>
    <r>
      <rPr>
        <sz val="10"/>
        <color indexed="8"/>
        <rFont val="Times New Roman Cyr"/>
        <family val="1"/>
      </rPr>
      <t>Превентивни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пр</t>
    </r>
    <r>
      <rPr>
        <sz val="10"/>
        <color indexed="8"/>
        <rFont val="Times New Roman"/>
        <family val="1"/>
      </rPr>
      <t>. (55033)</t>
    </r>
  </si>
  <si>
    <r>
      <rPr>
        <sz val="10"/>
        <rFont val="Times New Roman"/>
        <family val="1"/>
      </rPr>
      <t xml:space="preserve">5390 </t>
    </r>
    <r>
      <rPr>
        <sz val="10"/>
        <color indexed="8"/>
        <rFont val="Times New Roman Cyr"/>
        <family val="1"/>
      </rPr>
      <t>Трошк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за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произв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Times New Roman Cyr"/>
        <family val="1"/>
      </rPr>
      <t>услуге (5392)</t>
    </r>
  </si>
  <si>
    <t>90</t>
  </si>
  <si>
    <t>53902 Машински радови (53922)</t>
  </si>
  <si>
    <t>91</t>
  </si>
  <si>
    <r>
      <rPr>
        <sz val="10"/>
        <rFont val="Times New Roman"/>
        <family val="1"/>
      </rPr>
      <t xml:space="preserve">53903 </t>
    </r>
    <r>
      <rPr>
        <sz val="10"/>
        <color indexed="8"/>
        <rFont val="Times New Roman Cyr"/>
        <family val="1"/>
      </rPr>
      <t>Ручни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радови (53923)</t>
    </r>
  </si>
  <si>
    <t>91a</t>
  </si>
  <si>
    <t xml:space="preserve">53905 Одржавање површина-пошумљавање </t>
  </si>
  <si>
    <t>УКУПНО:</t>
  </si>
  <si>
    <t>Укупно без инвестиције:</t>
  </si>
  <si>
    <r>
      <rPr>
        <b/>
        <sz val="12"/>
        <rFont val="Times New Roman"/>
        <family val="1"/>
      </rPr>
      <t xml:space="preserve">ПЛАН ЗА ЈАВНУ НАБАВКУ ДОБАРА, РАДОВА И УСЛУГА ЗА ОБАВЉАЊЕ ДЕЛАТНОСТИ У 2021. ГОДИНИ усвојено 28.09.2021.године </t>
    </r>
    <r>
      <rPr>
        <b/>
        <u val="single"/>
        <sz val="12"/>
        <rFont val="Times New Roman"/>
        <family val="1"/>
      </rPr>
      <t>први ребаланс</t>
    </r>
  </si>
  <si>
    <t>Ред.бр.финанс план</t>
  </si>
  <si>
    <t>Позиција из финансијског плана</t>
  </si>
  <si>
    <t xml:space="preserve">Редни број у плану </t>
  </si>
  <si>
    <t>Врста предмета</t>
  </si>
  <si>
    <t>Процењено за 1.реб.  2021 без ПДВ усвојено 28.09.2021</t>
  </si>
  <si>
    <t>Процењено за   2021 без ПДВ усвојено 31.12.2020</t>
  </si>
  <si>
    <t>Врста поступка</t>
  </si>
  <si>
    <t>Оквирно време покретања</t>
  </si>
  <si>
    <t>Главна „CPV“ ознака</t>
  </si>
  <si>
    <t>НСТЈ испоруке/извршења</t>
  </si>
  <si>
    <t>Обликовање по партијама</t>
  </si>
  <si>
    <t>1.31а</t>
  </si>
  <si>
    <t>0004</t>
  </si>
  <si>
    <t>услуге</t>
  </si>
  <si>
    <t>0001</t>
  </si>
  <si>
    <t>добра</t>
  </si>
  <si>
    <t xml:space="preserve">отворени </t>
  </si>
  <si>
    <t>1.квартал</t>
  </si>
  <si>
    <t>РС 124</t>
  </si>
  <si>
    <t>да</t>
  </si>
  <si>
    <t>01.21</t>
  </si>
  <si>
    <t>0002</t>
  </si>
  <si>
    <t>9310000</t>
  </si>
  <si>
    <t xml:space="preserve">53921 Трошкови одржавање базена </t>
  </si>
  <si>
    <t>0005</t>
  </si>
  <si>
    <r>
      <rPr>
        <b/>
        <sz val="10"/>
        <rFont val="Times New Roman"/>
        <family val="1"/>
      </rPr>
      <t xml:space="preserve">5509 </t>
    </r>
    <r>
      <rPr>
        <b/>
        <sz val="10"/>
        <color indexed="8"/>
        <rFont val="Times New Roman Cyr"/>
        <family val="1"/>
      </rPr>
      <t>Остале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 Cyr"/>
        <family val="1"/>
      </rPr>
      <t>непроизводне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 Cyr"/>
        <family val="1"/>
      </rPr>
      <t>услуге</t>
    </r>
  </si>
  <si>
    <t>0003</t>
  </si>
  <si>
    <r>
      <rPr>
        <b/>
        <sz val="10"/>
        <rFont val="Times New Roman"/>
        <family val="1"/>
      </rPr>
      <t xml:space="preserve">5520 </t>
    </r>
    <r>
      <rPr>
        <b/>
        <sz val="10"/>
        <color indexed="8"/>
        <rFont val="Times New Roman Cyr"/>
        <family val="1"/>
      </rPr>
      <t>Осигурање</t>
    </r>
  </si>
  <si>
    <t>0006</t>
  </si>
  <si>
    <t>3.квартал</t>
  </si>
  <si>
    <t>5525 Обавезно осигурање радника</t>
  </si>
  <si>
    <t>5526 Допунско здравствено осигурање радника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</si>
</sst>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;&quot; (&quot;#,##0.00\);&quot; -&quot;#\ ;@\ "/>
    <numFmt numFmtId="166" formatCode="#,##0.00\ [$€-407];[RED]\-#,##0.00\ [$€-407]"/>
    <numFmt numFmtId="167" formatCode="#,##0.00"/>
    <numFmt numFmtId="168" formatCode="dd/mm/yyyy"/>
    <numFmt numFmtId="169" formatCode="dd/mm/yy"/>
    <numFmt numFmtId="170" formatCode="#,###.00"/>
    <numFmt numFmtId="171" formatCode="@"/>
    <numFmt numFmtId="172" formatCode="#,##0.00;\-#,##0.00"/>
  </numFmts>
  <fonts count="2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b/>
      <sz val="24"/>
      <color indexed="8"/>
      <name val="Arial"/>
      <family val="2"/>
    </font>
    <font>
      <sz val="12"/>
      <color indexed="8"/>
      <name val="Arial"/>
      <family val="2"/>
    </font>
    <font>
      <b/>
      <i/>
      <sz val="16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i/>
      <u val="single"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 Cyr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8"/>
      <name val="Times New Roman Cyr"/>
      <family val="1"/>
    </font>
    <font>
      <b/>
      <sz val="10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5" fontId="0" fillId="0" borderId="0" applyFill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10" fillId="0" borderId="0" applyNumberFormat="0" applyFill="0" applyBorder="0" applyProtection="0">
      <alignment horizontal="center" textRotation="90"/>
    </xf>
    <xf numFmtId="164" fontId="11" fillId="8" borderId="0" applyNumberFormat="0" applyBorder="0" applyAlignment="0" applyProtection="0"/>
    <xf numFmtId="164" fontId="0" fillId="0" borderId="0">
      <alignment/>
      <protection/>
    </xf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6" fontId="13" fillId="0" borderId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76">
    <xf numFmtId="164" fontId="0" fillId="0" borderId="0" xfId="0" applyAlignment="1">
      <alignment/>
    </xf>
    <xf numFmtId="164" fontId="14" fillId="0" borderId="0" xfId="0" applyFont="1" applyFill="1" applyBorder="1" applyAlignment="1">
      <alignment wrapText="1"/>
    </xf>
    <xf numFmtId="167" fontId="14" fillId="0" borderId="0" xfId="0" applyNumberFormat="1" applyFont="1" applyFill="1" applyBorder="1" applyAlignment="1">
      <alignment wrapText="1"/>
    </xf>
    <xf numFmtId="164" fontId="15" fillId="0" borderId="2" xfId="41" applyFont="1" applyFill="1" applyBorder="1" applyAlignment="1">
      <alignment horizontal="center" vertical="center" wrapText="1"/>
      <protection/>
    </xf>
    <xf numFmtId="164" fontId="14" fillId="0" borderId="2" xfId="41" applyFont="1" applyFill="1" applyBorder="1" applyAlignment="1">
      <alignment horizontal="center" vertical="center" wrapText="1"/>
      <protection/>
    </xf>
    <xf numFmtId="167" fontId="16" fillId="0" borderId="2" xfId="41" applyNumberFormat="1" applyFont="1" applyFill="1" applyBorder="1" applyAlignment="1">
      <alignment horizontal="left" wrapText="1"/>
      <protection/>
    </xf>
    <xf numFmtId="164" fontId="16" fillId="0" borderId="2" xfId="41" applyFont="1" applyFill="1" applyBorder="1" applyAlignment="1">
      <alignment horizontal="center" wrapText="1"/>
      <protection/>
    </xf>
    <xf numFmtId="164" fontId="16" fillId="0" borderId="2" xfId="0" applyFont="1" applyFill="1" applyBorder="1" applyAlignment="1">
      <alignment horizontal="right" wrapText="1"/>
    </xf>
    <xf numFmtId="168" fontId="17" fillId="9" borderId="2" xfId="0" applyNumberFormat="1" applyFont="1" applyFill="1" applyBorder="1" applyAlignment="1">
      <alignment horizontal="center" wrapText="1"/>
    </xf>
    <xf numFmtId="164" fontId="16" fillId="0" borderId="2" xfId="0" applyFont="1" applyFill="1" applyBorder="1" applyAlignment="1">
      <alignment wrapText="1"/>
    </xf>
    <xf numFmtId="169" fontId="0" fillId="0" borderId="2" xfId="0" applyNumberFormat="1" applyFont="1" applyFill="1" applyBorder="1" applyAlignment="1">
      <alignment wrapText="1"/>
    </xf>
    <xf numFmtId="164" fontId="16" fillId="9" borderId="2" xfId="41" applyFont="1" applyFill="1" applyBorder="1" applyAlignment="1">
      <alignment horizontal="center" wrapText="1"/>
      <protection/>
    </xf>
    <xf numFmtId="164" fontId="14" fillId="0" borderId="2" xfId="41" applyFont="1" applyFill="1" applyBorder="1" applyAlignment="1">
      <alignment horizontal="center" wrapText="1"/>
      <protection/>
    </xf>
    <xf numFmtId="164" fontId="14" fillId="0" borderId="2" xfId="0" applyFont="1" applyFill="1" applyBorder="1" applyAlignment="1">
      <alignment horizontal="center" wrapText="1"/>
    </xf>
    <xf numFmtId="169" fontId="14" fillId="0" borderId="2" xfId="0" applyNumberFormat="1" applyFont="1" applyFill="1" applyBorder="1" applyAlignment="1">
      <alignment horizontal="center" wrapText="1"/>
    </xf>
    <xf numFmtId="164" fontId="18" fillId="0" borderId="2" xfId="41" applyFont="1" applyFill="1" applyBorder="1" applyAlignment="1">
      <alignment horizontal="center" vertical="center" wrapText="1"/>
      <protection/>
    </xf>
    <xf numFmtId="164" fontId="16" fillId="0" borderId="2" xfId="41" applyFont="1" applyFill="1" applyBorder="1" applyAlignment="1">
      <alignment wrapText="1"/>
      <protection/>
    </xf>
    <xf numFmtId="170" fontId="16" fillId="0" borderId="2" xfId="41" applyNumberFormat="1" applyFont="1" applyFill="1" applyBorder="1" applyAlignment="1">
      <alignment horizontal="right" vertical="center" wrapText="1"/>
      <protection/>
    </xf>
    <xf numFmtId="164" fontId="16" fillId="0" borderId="2" xfId="41" applyFont="1" applyFill="1" applyBorder="1" applyAlignment="1">
      <alignment horizontal="center" vertical="center" wrapText="1"/>
      <protection/>
    </xf>
    <xf numFmtId="164" fontId="14" fillId="0" borderId="2" xfId="41" applyFont="1" applyFill="1" applyBorder="1" applyAlignment="1">
      <alignment wrapText="1"/>
      <protection/>
    </xf>
    <xf numFmtId="167" fontId="19" fillId="0" borderId="2" xfId="41" applyNumberFormat="1" applyFont="1" applyFill="1" applyBorder="1" applyAlignment="1">
      <alignment horizontal="right" vertical="center" wrapText="1"/>
      <protection/>
    </xf>
    <xf numFmtId="167" fontId="16" fillId="0" borderId="2" xfId="41" applyNumberFormat="1" applyFont="1" applyFill="1" applyBorder="1" applyAlignment="1">
      <alignment horizontal="right" vertical="center" wrapText="1"/>
      <protection/>
    </xf>
    <xf numFmtId="171" fontId="14" fillId="0" borderId="2" xfId="41" applyNumberFormat="1" applyFont="1" applyFill="1" applyBorder="1" applyAlignment="1">
      <alignment horizontal="center" vertical="center" wrapText="1"/>
      <protection/>
    </xf>
    <xf numFmtId="167" fontId="14" fillId="9" borderId="2" xfId="41" applyNumberFormat="1" applyFont="1" applyFill="1" applyBorder="1" applyAlignment="1">
      <alignment wrapText="1"/>
      <protection/>
    </xf>
    <xf numFmtId="167" fontId="14" fillId="9" borderId="2" xfId="0" applyNumberFormat="1" applyFont="1" applyFill="1" applyBorder="1" applyAlignment="1">
      <alignment wrapText="1"/>
    </xf>
    <xf numFmtId="167" fontId="14" fillId="0" borderId="2" xfId="41" applyNumberFormat="1" applyFont="1" applyFill="1" applyBorder="1" applyAlignment="1">
      <alignment wrapText="1"/>
      <protection/>
    </xf>
    <xf numFmtId="167" fontId="14" fillId="0" borderId="2" xfId="0" applyNumberFormat="1" applyFont="1" applyFill="1" applyBorder="1" applyAlignment="1">
      <alignment wrapText="1"/>
    </xf>
    <xf numFmtId="164" fontId="14" fillId="0" borderId="2" xfId="41" applyFont="1" applyFill="1" applyBorder="1" applyAlignment="1">
      <alignment horizontal="left" wrapText="1"/>
      <protection/>
    </xf>
    <xf numFmtId="167" fontId="20" fillId="0" borderId="2" xfId="41" applyNumberFormat="1" applyFont="1" applyFill="1" applyBorder="1" applyAlignment="1">
      <alignment wrapText="1"/>
      <protection/>
    </xf>
    <xf numFmtId="167" fontId="20" fillId="0" borderId="2" xfId="0" applyNumberFormat="1" applyFont="1" applyFill="1" applyBorder="1" applyAlignment="1">
      <alignment wrapText="1"/>
    </xf>
    <xf numFmtId="164" fontId="14" fillId="0" borderId="2" xfId="0" applyFont="1" applyFill="1" applyBorder="1" applyAlignment="1">
      <alignment wrapText="1"/>
    </xf>
    <xf numFmtId="171" fontId="14" fillId="9" borderId="2" xfId="41" applyNumberFormat="1" applyFont="1" applyFill="1" applyBorder="1" applyAlignment="1">
      <alignment horizontal="center" vertical="center" wrapText="1"/>
      <protection/>
    </xf>
    <xf numFmtId="164" fontId="14" fillId="9" borderId="2" xfId="41" applyFont="1" applyFill="1" applyBorder="1" applyAlignment="1">
      <alignment horizontal="left" wrapText="1"/>
      <protection/>
    </xf>
    <xf numFmtId="164" fontId="14" fillId="9" borderId="2" xfId="0" applyFont="1" applyFill="1" applyBorder="1" applyAlignment="1">
      <alignment wrapText="1"/>
    </xf>
    <xf numFmtId="164" fontId="14" fillId="0" borderId="2" xfId="0" applyFont="1" applyFill="1" applyBorder="1" applyAlignment="1">
      <alignment horizontal="center" vertical="center" wrapText="1"/>
    </xf>
    <xf numFmtId="164" fontId="0" fillId="0" borderId="2" xfId="0" applyFill="1" applyBorder="1" applyAlignment="1">
      <alignment/>
    </xf>
    <xf numFmtId="167" fontId="16" fillId="0" borderId="2" xfId="41" applyNumberFormat="1" applyFont="1" applyFill="1" applyBorder="1" applyAlignment="1">
      <alignment wrapText="1"/>
      <protection/>
    </xf>
    <xf numFmtId="167" fontId="16" fillId="0" borderId="2" xfId="0" applyNumberFormat="1" applyFont="1" applyFill="1" applyBorder="1" applyAlignment="1">
      <alignment wrapText="1"/>
    </xf>
    <xf numFmtId="164" fontId="24" fillId="0" borderId="0" xfId="0" applyFont="1" applyFill="1" applyBorder="1" applyAlignment="1">
      <alignment wrapText="1"/>
    </xf>
    <xf numFmtId="167" fontId="16" fillId="9" borderId="2" xfId="41" applyNumberFormat="1" applyFont="1" applyFill="1" applyBorder="1" applyAlignment="1">
      <alignment wrapText="1"/>
      <protection/>
    </xf>
    <xf numFmtId="167" fontId="16" fillId="9" borderId="2" xfId="0" applyNumberFormat="1" applyFont="1" applyFill="1" applyBorder="1" applyAlignment="1">
      <alignment wrapText="1"/>
    </xf>
    <xf numFmtId="171" fontId="16" fillId="0" borderId="2" xfId="41" applyNumberFormat="1" applyFont="1" applyFill="1" applyBorder="1" applyAlignment="1">
      <alignment vertical="center" wrapText="1"/>
      <protection/>
    </xf>
    <xf numFmtId="164" fontId="16" fillId="0" borderId="0" xfId="0" applyFont="1" applyFill="1" applyBorder="1" applyAlignment="1">
      <alignment wrapText="1"/>
    </xf>
    <xf numFmtId="167" fontId="14" fillId="0" borderId="0" xfId="41" applyNumberFormat="1" applyFont="1" applyFill="1" applyBorder="1" applyAlignment="1">
      <alignment wrapText="1"/>
      <protection/>
    </xf>
    <xf numFmtId="171" fontId="14" fillId="0" borderId="0" xfId="41" applyNumberFormat="1" applyFont="1" applyFill="1" applyBorder="1" applyAlignment="1">
      <alignment horizontal="center" vertical="center" wrapText="1"/>
      <protection/>
    </xf>
    <xf numFmtId="164" fontId="14" fillId="0" borderId="0" xfId="41" applyFont="1" applyFill="1" applyBorder="1" applyAlignment="1">
      <alignment horizontal="left" wrapText="1"/>
      <protection/>
    </xf>
    <xf numFmtId="164" fontId="25" fillId="0" borderId="2" xfId="0" applyFont="1" applyFill="1" applyBorder="1" applyAlignment="1">
      <alignment wrapText="1"/>
    </xf>
    <xf numFmtId="167" fontId="17" fillId="9" borderId="2" xfId="0" applyNumberFormat="1" applyFont="1" applyFill="1" applyBorder="1" applyAlignment="1">
      <alignment horizontal="right" wrapText="1"/>
    </xf>
    <xf numFmtId="165" fontId="17" fillId="9" borderId="2" xfId="0" applyNumberFormat="1" applyFont="1" applyFill="1" applyBorder="1" applyAlignment="1">
      <alignment horizontal="right" wrapText="1"/>
    </xf>
    <xf numFmtId="172" fontId="14" fillId="0" borderId="0" xfId="0" applyNumberFormat="1" applyFont="1" applyFill="1" applyBorder="1" applyAlignment="1">
      <alignment wrapText="1"/>
    </xf>
    <xf numFmtId="171" fontId="24" fillId="0" borderId="2" xfId="41" applyNumberFormat="1" applyFont="1" applyFill="1" applyBorder="1" applyAlignment="1">
      <alignment horizontal="center" vertical="center" wrapText="1"/>
      <protection/>
    </xf>
    <xf numFmtId="171" fontId="14" fillId="0" borderId="0" xfId="0" applyNumberFormat="1" applyFont="1" applyFill="1" applyBorder="1" applyAlignment="1">
      <alignment horizontal="center" wrapText="1"/>
    </xf>
    <xf numFmtId="164" fontId="14" fillId="0" borderId="0" xfId="0" applyFont="1" applyFill="1" applyBorder="1" applyAlignment="1">
      <alignment horizontal="center" wrapText="1"/>
    </xf>
    <xf numFmtId="164" fontId="16" fillId="0" borderId="2" xfId="41" applyFont="1" applyFill="1" applyBorder="1" applyAlignment="1">
      <alignment horizontal="center" vertical="center" textRotation="90" wrapText="1"/>
      <protection/>
    </xf>
    <xf numFmtId="167" fontId="16" fillId="0" borderId="3" xfId="41" applyNumberFormat="1" applyFont="1" applyFill="1" applyBorder="1" applyAlignment="1">
      <alignment horizontal="left" wrapText="1"/>
      <protection/>
    </xf>
    <xf numFmtId="171" fontId="16" fillId="0" borderId="2" xfId="41" applyNumberFormat="1" applyFont="1" applyFill="1" applyBorder="1" applyAlignment="1">
      <alignment horizontal="center" vertical="center" wrapText="1"/>
      <protection/>
    </xf>
    <xf numFmtId="167" fontId="16" fillId="9" borderId="2" xfId="41" applyNumberFormat="1" applyFont="1" applyFill="1" applyBorder="1" applyAlignment="1">
      <alignment horizontal="center" vertical="center" wrapText="1"/>
      <protection/>
    </xf>
    <xf numFmtId="167" fontId="16" fillId="0" borderId="2" xfId="41" applyNumberFormat="1" applyFont="1" applyFill="1" applyBorder="1" applyAlignment="1">
      <alignment horizontal="center" vertical="center" wrapText="1"/>
      <protection/>
    </xf>
    <xf numFmtId="164" fontId="18" fillId="0" borderId="2" xfId="0" applyFont="1" applyFill="1" applyBorder="1" applyAlignment="1">
      <alignment horizontal="center" vertical="center" wrapText="1"/>
    </xf>
    <xf numFmtId="169" fontId="18" fillId="0" borderId="2" xfId="0" applyNumberFormat="1" applyFont="1" applyFill="1" applyBorder="1" applyAlignment="1">
      <alignment horizontal="center" vertical="center" wrapText="1"/>
    </xf>
    <xf numFmtId="164" fontId="16" fillId="0" borderId="2" xfId="0" applyFont="1" applyFill="1" applyBorder="1" applyAlignment="1">
      <alignment horizontal="center" vertical="center" wrapText="1"/>
    </xf>
    <xf numFmtId="164" fontId="16" fillId="0" borderId="3" xfId="41" applyFont="1" applyFill="1" applyBorder="1" applyAlignment="1">
      <alignment wrapText="1"/>
      <protection/>
    </xf>
    <xf numFmtId="170" fontId="14" fillId="0" borderId="2" xfId="41" applyNumberFormat="1" applyFont="1" applyFill="1" applyBorder="1" applyAlignment="1">
      <alignment horizontal="center" vertical="center" wrapText="1"/>
      <protection/>
    </xf>
    <xf numFmtId="170" fontId="16" fillId="0" borderId="2" xfId="41" applyNumberFormat="1" applyFont="1" applyFill="1" applyBorder="1" applyAlignment="1">
      <alignment horizontal="center" vertical="center" wrapText="1"/>
      <protection/>
    </xf>
    <xf numFmtId="171" fontId="14" fillId="0" borderId="2" xfId="41" applyNumberFormat="1" applyFont="1" applyFill="1" applyBorder="1" applyAlignment="1">
      <alignment horizontal="center" wrapText="1"/>
      <protection/>
    </xf>
    <xf numFmtId="167" fontId="14" fillId="0" borderId="2" xfId="0" applyNumberFormat="1" applyFont="1" applyFill="1" applyBorder="1" applyAlignment="1">
      <alignment horizontal="center" vertical="center" wrapText="1"/>
    </xf>
    <xf numFmtId="167" fontId="14" fillId="0" borderId="2" xfId="0" applyNumberFormat="1" applyFont="1" applyFill="1" applyBorder="1" applyAlignment="1">
      <alignment horizontal="center" wrapText="1"/>
    </xf>
    <xf numFmtId="164" fontId="14" fillId="0" borderId="3" xfId="41" applyFont="1" applyFill="1" applyBorder="1" applyAlignment="1">
      <alignment wrapText="1"/>
      <protection/>
    </xf>
    <xf numFmtId="167" fontId="14" fillId="0" borderId="2" xfId="41" applyNumberFormat="1" applyFont="1" applyFill="1" applyBorder="1" applyAlignment="1">
      <alignment horizontal="center" wrapText="1"/>
      <protection/>
    </xf>
    <xf numFmtId="167" fontId="16" fillId="0" borderId="2" xfId="41" applyNumberFormat="1" applyFont="1" applyFill="1" applyBorder="1" applyAlignment="1">
      <alignment horizontal="center" wrapText="1"/>
      <protection/>
    </xf>
    <xf numFmtId="164" fontId="14" fillId="0" borderId="2" xfId="0" applyFont="1" applyFill="1" applyBorder="1" applyAlignment="1">
      <alignment horizontal="center" vertical="center" wrapText="1"/>
    </xf>
    <xf numFmtId="171" fontId="14" fillId="0" borderId="2" xfId="0" applyNumberFormat="1" applyFont="1" applyFill="1" applyBorder="1" applyAlignment="1">
      <alignment horizontal="right" wrapText="1"/>
    </xf>
    <xf numFmtId="164" fontId="16" fillId="0" borderId="3" xfId="0" applyFont="1" applyFill="1" applyBorder="1" applyAlignment="1">
      <alignment wrapText="1"/>
    </xf>
    <xf numFmtId="164" fontId="14" fillId="0" borderId="0" xfId="0" applyFont="1" applyFill="1" applyBorder="1" applyAlignment="1">
      <alignment horizontal="center" vertical="center" wrapText="1"/>
    </xf>
    <xf numFmtId="164" fontId="14" fillId="0" borderId="3" xfId="0" applyFont="1" applyFill="1" applyBorder="1" applyAlignment="1">
      <alignment wrapText="1"/>
    </xf>
    <xf numFmtId="171" fontId="14" fillId="0" borderId="2" xfId="0" applyNumberFormat="1" applyFont="1" applyFill="1" applyBorder="1" applyAlignment="1">
      <alignment horizontal="center" wrapText="1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Comma 2" xfId="25"/>
    <cellStyle name="Error 1" xfId="26"/>
    <cellStyle name="Footnote 1" xfId="27"/>
    <cellStyle name="Good 1" xfId="28"/>
    <cellStyle name="Heading 1 1" xfId="29"/>
    <cellStyle name="Heading 10" xfId="30"/>
    <cellStyle name="Heading 2 1" xfId="31"/>
    <cellStyle name="Heading 3" xfId="32"/>
    <cellStyle name="Heading 4" xfId="33"/>
    <cellStyle name="Heading 5" xfId="34"/>
    <cellStyle name="Heading 6" xfId="35"/>
    <cellStyle name="Heading 7" xfId="36"/>
    <cellStyle name="Heading 8" xfId="37"/>
    <cellStyle name="Heading 9" xfId="38"/>
    <cellStyle name="Heading1 1" xfId="39"/>
    <cellStyle name="Neutral 1" xfId="40"/>
    <cellStyle name="Normal 2" xfId="41"/>
    <cellStyle name="Note 1" xfId="42"/>
    <cellStyle name="Result 1" xfId="43"/>
    <cellStyle name="Result2 1" xfId="44"/>
    <cellStyle name="Status 1" xfId="45"/>
    <cellStyle name="Text 1" xfId="46"/>
    <cellStyle name="Warning 1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95"/>
  <sheetViews>
    <sheetView workbookViewId="0" topLeftCell="A1">
      <selection activeCell="A192" sqref="A192"/>
    </sheetView>
  </sheetViews>
  <sheetFormatPr defaultColWidth="9.140625" defaultRowHeight="12.75" customHeight="1"/>
  <cols>
    <col min="1" max="1" width="4.421875" style="1" customWidth="1"/>
    <col min="2" max="2" width="41.421875" style="1" customWidth="1"/>
    <col min="3" max="4" width="15.421875" style="2" customWidth="1"/>
    <col min="5" max="6" width="12.421875" style="1" customWidth="1"/>
    <col min="7" max="7" width="13.421875" style="1" customWidth="1"/>
    <col min="8" max="9" width="12.421875" style="1" customWidth="1"/>
    <col min="10" max="10" width="11.421875" style="1" customWidth="1"/>
    <col min="11" max="11" width="12.421875" style="1" customWidth="1"/>
    <col min="12" max="12" width="16.421875" style="1" customWidth="1"/>
    <col min="13" max="13" width="17.421875" style="1" customWidth="1"/>
    <col min="14" max="14" width="11.00390625" style="1" customWidth="1"/>
    <col min="15" max="15" width="11.57421875" style="1" customWidth="1"/>
    <col min="16" max="16" width="11.421875" style="1" customWidth="1"/>
    <col min="17" max="17" width="12.57421875" style="1" customWidth="1"/>
    <col min="18" max="16384" width="8.421875" style="1" customWidth="1"/>
  </cols>
  <sheetData>
    <row r="1" spans="1:8" ht="38.2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12.75" customHeight="1">
      <c r="A2" s="4"/>
      <c r="B2" s="5"/>
      <c r="C2" s="6"/>
      <c r="D2" s="6"/>
      <c r="E2" s="6"/>
      <c r="F2" s="6"/>
      <c r="G2" s="7" t="s">
        <v>1</v>
      </c>
      <c r="H2" s="8">
        <v>44467</v>
      </c>
    </row>
    <row r="3" spans="1:8" ht="12.75" customHeight="1">
      <c r="A3" s="4"/>
      <c r="B3" s="5" t="s">
        <v>2</v>
      </c>
      <c r="C3" s="6"/>
      <c r="D3" s="6"/>
      <c r="E3" s="6"/>
      <c r="F3" s="6"/>
      <c r="G3" s="9"/>
      <c r="H3" s="10"/>
    </row>
    <row r="4" spans="1:9" ht="28.5" customHeight="1">
      <c r="A4" s="4"/>
      <c r="B4" s="5"/>
      <c r="C4" s="11" t="s">
        <v>3</v>
      </c>
      <c r="D4" s="6" t="s">
        <v>4</v>
      </c>
      <c r="E4" s="12" t="s">
        <v>5</v>
      </c>
      <c r="F4" s="12" t="s">
        <v>6</v>
      </c>
      <c r="G4" s="13" t="s">
        <v>7</v>
      </c>
      <c r="H4" s="14" t="s">
        <v>8</v>
      </c>
      <c r="I4" s="2"/>
    </row>
    <row r="5" spans="1:9" ht="16.5" customHeight="1">
      <c r="A5" s="15"/>
      <c r="B5" s="16" t="s">
        <v>9</v>
      </c>
      <c r="C5" s="17">
        <f>SUM(C7:C46)</f>
        <v>13710000</v>
      </c>
      <c r="D5" s="17">
        <f>SUM(D7:D46)</f>
        <v>13710000</v>
      </c>
      <c r="E5" s="17">
        <f>SUM(E7:E46)</f>
        <v>2273781</v>
      </c>
      <c r="F5" s="17">
        <f>SUM(F7:F46)</f>
        <v>817814</v>
      </c>
      <c r="G5" s="17">
        <f>SUM(G7:G46)</f>
        <v>9754572</v>
      </c>
      <c r="H5" s="17">
        <f>SUM(H7:H46)</f>
        <v>863833</v>
      </c>
      <c r="I5" s="2"/>
    </row>
    <row r="6" spans="1:9" ht="16.5" customHeight="1">
      <c r="A6" s="18"/>
      <c r="B6" s="19" t="s">
        <v>10</v>
      </c>
      <c r="C6" s="20"/>
      <c r="D6" s="20"/>
      <c r="E6" s="21"/>
      <c r="F6" s="21"/>
      <c r="G6" s="21"/>
      <c r="H6" s="21"/>
      <c r="I6" s="2"/>
    </row>
    <row r="7" spans="1:9" ht="16.5" customHeight="1">
      <c r="A7" s="22" t="s">
        <v>11</v>
      </c>
      <c r="B7" s="19" t="s">
        <v>12</v>
      </c>
      <c r="C7" s="23">
        <v>950000</v>
      </c>
      <c r="D7" s="23">
        <v>650000</v>
      </c>
      <c r="E7" s="24">
        <v>546167</v>
      </c>
      <c r="F7" s="24">
        <v>0</v>
      </c>
      <c r="G7" s="24">
        <v>300000</v>
      </c>
      <c r="H7" s="24">
        <v>103833</v>
      </c>
      <c r="I7" s="2"/>
    </row>
    <row r="8" spans="1:9" ht="34.5" customHeight="1">
      <c r="A8" s="22" t="s">
        <v>13</v>
      </c>
      <c r="B8" s="19" t="s">
        <v>14</v>
      </c>
      <c r="C8" s="25">
        <v>240000</v>
      </c>
      <c r="D8" s="25">
        <v>240000</v>
      </c>
      <c r="E8" s="26">
        <v>0</v>
      </c>
      <c r="F8" s="26">
        <v>0</v>
      </c>
      <c r="G8" s="26">
        <v>0</v>
      </c>
      <c r="H8" s="26">
        <v>240000</v>
      </c>
      <c r="I8" s="2"/>
    </row>
    <row r="9" spans="1:9" ht="18" customHeight="1">
      <c r="A9" s="22"/>
      <c r="B9" s="27" t="s">
        <v>15</v>
      </c>
      <c r="C9" s="28"/>
      <c r="D9" s="28"/>
      <c r="E9" s="29"/>
      <c r="F9" s="29"/>
      <c r="G9" s="29"/>
      <c r="H9" s="29"/>
      <c r="I9" s="2"/>
    </row>
    <row r="10" spans="1:9" ht="17.25" customHeight="1">
      <c r="A10" s="22" t="s">
        <v>16</v>
      </c>
      <c r="B10" s="27" t="s">
        <v>17</v>
      </c>
      <c r="C10" s="25">
        <v>400000</v>
      </c>
      <c r="D10" s="25">
        <v>400000</v>
      </c>
      <c r="E10" s="26">
        <v>87114</v>
      </c>
      <c r="F10" s="26">
        <v>57897</v>
      </c>
      <c r="G10" s="26">
        <v>154989</v>
      </c>
      <c r="H10" s="26">
        <v>100000</v>
      </c>
      <c r="I10" s="2"/>
    </row>
    <row r="11" spans="1:9" ht="20.25" customHeight="1">
      <c r="A11" s="22" t="s">
        <v>18</v>
      </c>
      <c r="B11" s="27" t="s">
        <v>19</v>
      </c>
      <c r="C11" s="25">
        <v>500000</v>
      </c>
      <c r="D11" s="25">
        <v>500000</v>
      </c>
      <c r="E11" s="26">
        <v>500000</v>
      </c>
      <c r="F11" s="26">
        <v>0</v>
      </c>
      <c r="G11" s="26">
        <v>0</v>
      </c>
      <c r="H11" s="26">
        <v>0</v>
      </c>
      <c r="I11" s="2"/>
    </row>
    <row r="12" spans="1:9" ht="20.25" customHeight="1">
      <c r="A12" s="22" t="s">
        <v>20</v>
      </c>
      <c r="B12" s="27" t="s">
        <v>21</v>
      </c>
      <c r="C12" s="25">
        <v>200000</v>
      </c>
      <c r="D12" s="25">
        <v>200000</v>
      </c>
      <c r="E12" s="26">
        <v>0</v>
      </c>
      <c r="F12" s="26">
        <v>0</v>
      </c>
      <c r="G12" s="26">
        <v>200000</v>
      </c>
      <c r="H12" s="26">
        <v>0</v>
      </c>
      <c r="I12" s="2"/>
    </row>
    <row r="13" spans="1:9" ht="24" customHeight="1">
      <c r="A13" s="22" t="s">
        <v>22</v>
      </c>
      <c r="B13" s="27" t="s">
        <v>23</v>
      </c>
      <c r="C13" s="23">
        <v>0</v>
      </c>
      <c r="D13" s="23">
        <v>250000</v>
      </c>
      <c r="E13" s="24">
        <v>0</v>
      </c>
      <c r="F13" s="24">
        <v>0</v>
      </c>
      <c r="G13" s="24">
        <v>0</v>
      </c>
      <c r="H13" s="24">
        <v>0</v>
      </c>
      <c r="I13" s="2"/>
    </row>
    <row r="14" spans="1:9" ht="25.5" customHeight="1">
      <c r="A14" s="22"/>
      <c r="B14" s="27" t="s">
        <v>24</v>
      </c>
      <c r="C14" s="28"/>
      <c r="D14" s="28"/>
      <c r="E14" s="29"/>
      <c r="F14" s="29"/>
      <c r="G14" s="29"/>
      <c r="H14" s="29"/>
      <c r="I14" s="2"/>
    </row>
    <row r="15" spans="1:9" ht="25.5" customHeight="1">
      <c r="A15" s="22" t="s">
        <v>25</v>
      </c>
      <c r="B15" s="27" t="s">
        <v>26</v>
      </c>
      <c r="C15" s="23">
        <v>0</v>
      </c>
      <c r="D15" s="23">
        <v>500000</v>
      </c>
      <c r="E15" s="24">
        <v>0</v>
      </c>
      <c r="F15" s="24">
        <v>0</v>
      </c>
      <c r="G15" s="24">
        <v>0</v>
      </c>
      <c r="H15" s="24">
        <v>0</v>
      </c>
      <c r="I15" s="2"/>
    </row>
    <row r="16" spans="1:9" ht="18.75" customHeight="1">
      <c r="A16" s="22"/>
      <c r="B16" s="30" t="s">
        <v>27</v>
      </c>
      <c r="C16" s="28"/>
      <c r="D16" s="28"/>
      <c r="E16" s="28"/>
      <c r="F16" s="28"/>
      <c r="G16" s="28"/>
      <c r="H16" s="28"/>
      <c r="I16" s="2"/>
    </row>
    <row r="17" spans="1:9" ht="18.75" customHeight="1">
      <c r="A17" s="22" t="s">
        <v>28</v>
      </c>
      <c r="B17" s="30" t="s">
        <v>29</v>
      </c>
      <c r="C17" s="25">
        <v>250000</v>
      </c>
      <c r="D17" s="25">
        <v>250000</v>
      </c>
      <c r="E17" s="26">
        <v>0</v>
      </c>
      <c r="F17" s="26">
        <v>0</v>
      </c>
      <c r="G17" s="26">
        <v>250000</v>
      </c>
      <c r="H17" s="26">
        <v>0</v>
      </c>
      <c r="I17" s="2"/>
    </row>
    <row r="18" spans="1:9" ht="16.5" customHeight="1">
      <c r="A18" s="22" t="s">
        <v>30</v>
      </c>
      <c r="B18" s="30" t="s">
        <v>31</v>
      </c>
      <c r="C18" s="23">
        <v>0</v>
      </c>
      <c r="D18" s="23">
        <v>150000</v>
      </c>
      <c r="E18" s="24">
        <v>0</v>
      </c>
      <c r="F18" s="24">
        <v>0</v>
      </c>
      <c r="G18" s="24">
        <v>0</v>
      </c>
      <c r="H18" s="24">
        <v>0</v>
      </c>
      <c r="I18" s="2"/>
    </row>
    <row r="19" spans="1:9" ht="16.5" customHeight="1">
      <c r="A19" s="22" t="s">
        <v>32</v>
      </c>
      <c r="B19" s="30" t="s">
        <v>33</v>
      </c>
      <c r="C19" s="25">
        <v>500000</v>
      </c>
      <c r="D19" s="25">
        <v>500000</v>
      </c>
      <c r="E19" s="26">
        <v>0</v>
      </c>
      <c r="F19" s="26">
        <v>0</v>
      </c>
      <c r="G19" s="26">
        <v>500000</v>
      </c>
      <c r="H19" s="26">
        <v>0</v>
      </c>
      <c r="I19" s="2"/>
    </row>
    <row r="20" spans="1:9" ht="16.5" customHeight="1">
      <c r="A20" s="22"/>
      <c r="B20" s="27" t="s">
        <v>34</v>
      </c>
      <c r="C20" s="28"/>
      <c r="D20" s="28"/>
      <c r="E20" s="29"/>
      <c r="F20" s="29"/>
      <c r="G20" s="29"/>
      <c r="H20" s="29"/>
      <c r="I20" s="2"/>
    </row>
    <row r="21" spans="1:9" ht="16.5" customHeight="1">
      <c r="A21" s="22" t="s">
        <v>35</v>
      </c>
      <c r="B21" s="27" t="s">
        <v>36</v>
      </c>
      <c r="C21" s="25">
        <v>1000000</v>
      </c>
      <c r="D21" s="25">
        <v>1000000</v>
      </c>
      <c r="E21" s="26">
        <v>1000000</v>
      </c>
      <c r="F21" s="26">
        <v>0</v>
      </c>
      <c r="G21" s="26">
        <v>0</v>
      </c>
      <c r="H21" s="26">
        <v>0</v>
      </c>
      <c r="I21" s="2"/>
    </row>
    <row r="22" spans="1:9" ht="16.5" customHeight="1">
      <c r="A22" s="22" t="s">
        <v>37</v>
      </c>
      <c r="B22" s="27" t="s">
        <v>38</v>
      </c>
      <c r="C22" s="25">
        <v>90000</v>
      </c>
      <c r="D22" s="25">
        <v>90000</v>
      </c>
      <c r="E22" s="26">
        <v>0</v>
      </c>
      <c r="F22" s="26">
        <v>0</v>
      </c>
      <c r="G22" s="26">
        <v>90000</v>
      </c>
      <c r="H22" s="26">
        <v>0</v>
      </c>
      <c r="I22" s="2"/>
    </row>
    <row r="23" spans="1:9" ht="16.5" customHeight="1">
      <c r="A23" s="22" t="s">
        <v>39</v>
      </c>
      <c r="B23" s="27" t="s">
        <v>40</v>
      </c>
      <c r="C23" s="25">
        <v>420000</v>
      </c>
      <c r="D23" s="25">
        <v>420000</v>
      </c>
      <c r="E23" s="26">
        <v>0</v>
      </c>
      <c r="F23" s="26">
        <v>0</v>
      </c>
      <c r="G23" s="26">
        <v>0</v>
      </c>
      <c r="H23" s="26">
        <v>420000</v>
      </c>
      <c r="I23" s="2"/>
    </row>
    <row r="24" spans="1:9" ht="16.5" customHeight="1">
      <c r="A24" s="22" t="s">
        <v>41</v>
      </c>
      <c r="B24" s="27" t="s">
        <v>42</v>
      </c>
      <c r="C24" s="25">
        <v>300000</v>
      </c>
      <c r="D24" s="25">
        <v>300000</v>
      </c>
      <c r="E24" s="26">
        <v>0</v>
      </c>
      <c r="F24" s="26">
        <v>59917</v>
      </c>
      <c r="G24" s="26">
        <v>240083</v>
      </c>
      <c r="H24" s="26">
        <v>0</v>
      </c>
      <c r="I24" s="2"/>
    </row>
    <row r="25" spans="1:9" ht="16.5" customHeight="1">
      <c r="A25" s="22" t="s">
        <v>43</v>
      </c>
      <c r="B25" s="27" t="s">
        <v>44</v>
      </c>
      <c r="C25" s="25">
        <v>100000</v>
      </c>
      <c r="D25" s="25">
        <v>100000</v>
      </c>
      <c r="E25" s="26">
        <v>0</v>
      </c>
      <c r="F25" s="26">
        <v>0</v>
      </c>
      <c r="G25" s="26">
        <v>100000</v>
      </c>
      <c r="H25" s="26">
        <v>0</v>
      </c>
      <c r="I25" s="2"/>
    </row>
    <row r="26" spans="1:9" ht="18.75" customHeight="1">
      <c r="A26" s="22"/>
      <c r="B26" s="27" t="s">
        <v>45</v>
      </c>
      <c r="C26" s="28"/>
      <c r="D26" s="28"/>
      <c r="E26" s="29"/>
      <c r="F26" s="29"/>
      <c r="G26" s="29"/>
      <c r="H26" s="29"/>
      <c r="I26" s="2"/>
    </row>
    <row r="27" spans="1:9" ht="20.25" customHeight="1">
      <c r="A27" s="22"/>
      <c r="B27" s="27" t="s">
        <v>46</v>
      </c>
      <c r="C27" s="28"/>
      <c r="D27" s="28"/>
      <c r="E27" s="29"/>
      <c r="F27" s="29"/>
      <c r="G27" s="29"/>
      <c r="H27" s="29"/>
      <c r="I27" s="2"/>
    </row>
    <row r="28" spans="1:9" ht="19.5" customHeight="1">
      <c r="A28" s="22" t="s">
        <v>47</v>
      </c>
      <c r="B28" s="27" t="s">
        <v>48</v>
      </c>
      <c r="C28" s="23">
        <v>0</v>
      </c>
      <c r="D28" s="23">
        <v>500000</v>
      </c>
      <c r="E28" s="24">
        <v>0</v>
      </c>
      <c r="F28" s="24">
        <v>0</v>
      </c>
      <c r="G28" s="24">
        <v>0</v>
      </c>
      <c r="H28" s="24">
        <v>0</v>
      </c>
      <c r="I28" s="2"/>
    </row>
    <row r="29" spans="1:9" ht="26.25" customHeight="1">
      <c r="A29" s="22" t="s">
        <v>49</v>
      </c>
      <c r="B29" s="27" t="s">
        <v>50</v>
      </c>
      <c r="C29" s="25">
        <v>500000</v>
      </c>
      <c r="D29" s="25">
        <v>500000</v>
      </c>
      <c r="E29" s="26">
        <v>0</v>
      </c>
      <c r="F29" s="26">
        <v>0</v>
      </c>
      <c r="G29" s="26">
        <v>500000</v>
      </c>
      <c r="H29" s="26">
        <v>0</v>
      </c>
      <c r="I29" s="2"/>
    </row>
    <row r="30" spans="1:9" ht="26.25" customHeight="1">
      <c r="A30" s="22" t="s">
        <v>51</v>
      </c>
      <c r="B30" s="27" t="s">
        <v>52</v>
      </c>
      <c r="C30" s="25">
        <v>250000</v>
      </c>
      <c r="D30" s="25">
        <v>250000</v>
      </c>
      <c r="E30" s="26">
        <v>0</v>
      </c>
      <c r="F30" s="26">
        <v>0</v>
      </c>
      <c r="G30" s="26">
        <v>250000</v>
      </c>
      <c r="H30" s="26">
        <v>0</v>
      </c>
      <c r="I30" s="2"/>
    </row>
    <row r="31" spans="1:9" ht="26.25" customHeight="1">
      <c r="A31" s="22" t="s">
        <v>53</v>
      </c>
      <c r="B31" s="27" t="s">
        <v>54</v>
      </c>
      <c r="C31" s="23">
        <v>1000000</v>
      </c>
      <c r="D31" s="23">
        <v>500000</v>
      </c>
      <c r="E31" s="24">
        <v>0</v>
      </c>
      <c r="F31" s="24">
        <v>0</v>
      </c>
      <c r="G31" s="24">
        <v>1000000</v>
      </c>
      <c r="H31" s="24">
        <v>0</v>
      </c>
      <c r="I31" s="2"/>
    </row>
    <row r="32" spans="1:9" ht="26.25" customHeight="1">
      <c r="A32" s="31" t="s">
        <v>55</v>
      </c>
      <c r="B32" s="32" t="s">
        <v>56</v>
      </c>
      <c r="C32" s="23">
        <v>1000000</v>
      </c>
      <c r="D32" s="23">
        <v>0</v>
      </c>
      <c r="E32" s="24">
        <v>0</v>
      </c>
      <c r="F32" s="24">
        <v>0</v>
      </c>
      <c r="G32" s="24">
        <v>1000000</v>
      </c>
      <c r="H32" s="24">
        <v>0</v>
      </c>
      <c r="I32" s="2"/>
    </row>
    <row r="33" spans="1:9" ht="16.5" customHeight="1">
      <c r="A33" s="22"/>
      <c r="B33" s="27"/>
      <c r="C33" s="28"/>
      <c r="D33" s="28"/>
      <c r="E33" s="29"/>
      <c r="F33" s="29"/>
      <c r="G33" s="29"/>
      <c r="H33" s="29"/>
      <c r="I33" s="2"/>
    </row>
    <row r="34" spans="1:9" ht="16.5" customHeight="1">
      <c r="A34" s="22"/>
      <c r="B34" s="19" t="s">
        <v>57</v>
      </c>
      <c r="C34" s="28"/>
      <c r="D34" s="28"/>
      <c r="E34" s="29"/>
      <c r="F34" s="29"/>
      <c r="G34" s="29"/>
      <c r="H34" s="29"/>
      <c r="I34" s="2"/>
    </row>
    <row r="35" spans="1:9" ht="20.25" customHeight="1">
      <c r="A35" s="22" t="s">
        <v>58</v>
      </c>
      <c r="B35" s="19" t="s">
        <v>59</v>
      </c>
      <c r="C35" s="23">
        <v>700000</v>
      </c>
      <c r="D35" s="23">
        <v>200000</v>
      </c>
      <c r="E35" s="24">
        <v>0</v>
      </c>
      <c r="F35" s="24">
        <v>0</v>
      </c>
      <c r="G35" s="24">
        <v>700000</v>
      </c>
      <c r="H35" s="24">
        <v>0</v>
      </c>
      <c r="I35" s="2"/>
    </row>
    <row r="36" spans="1:9" ht="20.25" customHeight="1">
      <c r="A36" s="22" t="s">
        <v>60</v>
      </c>
      <c r="B36" s="19" t="s">
        <v>61</v>
      </c>
      <c r="C36" s="25">
        <v>600000</v>
      </c>
      <c r="D36" s="25">
        <v>600000</v>
      </c>
      <c r="E36" s="26">
        <v>0</v>
      </c>
      <c r="F36" s="26">
        <v>600000</v>
      </c>
      <c r="G36" s="26">
        <v>0</v>
      </c>
      <c r="H36" s="26">
        <v>0</v>
      </c>
      <c r="I36" s="2"/>
    </row>
    <row r="37" spans="1:9" ht="29.25" customHeight="1">
      <c r="A37" s="22" t="s">
        <v>62</v>
      </c>
      <c r="B37" s="30" t="s">
        <v>63</v>
      </c>
      <c r="C37" s="25">
        <v>500000</v>
      </c>
      <c r="D37" s="25">
        <v>500000</v>
      </c>
      <c r="E37" s="26">
        <v>0</v>
      </c>
      <c r="F37" s="26">
        <v>0</v>
      </c>
      <c r="G37" s="26">
        <v>500000</v>
      </c>
      <c r="H37" s="26">
        <v>0</v>
      </c>
      <c r="I37" s="2"/>
    </row>
    <row r="38" spans="1:9" ht="29.25" customHeight="1">
      <c r="A38" s="22" t="s">
        <v>64</v>
      </c>
      <c r="B38" s="30" t="s">
        <v>65</v>
      </c>
      <c r="C38" s="23">
        <v>900000</v>
      </c>
      <c r="D38" s="23">
        <v>1600000</v>
      </c>
      <c r="E38" s="24">
        <v>0</v>
      </c>
      <c r="F38" s="24">
        <v>0</v>
      </c>
      <c r="G38" s="24">
        <v>900000</v>
      </c>
      <c r="H38" s="24">
        <v>0</v>
      </c>
      <c r="I38" s="2"/>
    </row>
    <row r="39" spans="1:9" ht="29.25" customHeight="1">
      <c r="A39" s="31" t="s">
        <v>66</v>
      </c>
      <c r="B39" s="33" t="s">
        <v>67</v>
      </c>
      <c r="C39" s="23">
        <v>700000</v>
      </c>
      <c r="D39" s="23">
        <v>0</v>
      </c>
      <c r="E39" s="24">
        <v>0</v>
      </c>
      <c r="F39" s="24">
        <v>0</v>
      </c>
      <c r="G39" s="24">
        <v>700000</v>
      </c>
      <c r="H39" s="24">
        <v>0</v>
      </c>
      <c r="I39" s="2"/>
    </row>
    <row r="40" spans="1:9" ht="23.25" customHeight="1">
      <c r="A40" s="22" t="s">
        <v>68</v>
      </c>
      <c r="B40" s="19" t="s">
        <v>69</v>
      </c>
      <c r="C40" s="23">
        <v>100000</v>
      </c>
      <c r="D40" s="23">
        <v>650000</v>
      </c>
      <c r="E40" s="24">
        <v>0</v>
      </c>
      <c r="F40" s="24">
        <v>100000</v>
      </c>
      <c r="G40" s="24">
        <v>0</v>
      </c>
      <c r="H40" s="24">
        <v>0</v>
      </c>
      <c r="I40" s="2"/>
    </row>
    <row r="41" spans="1:9" ht="39" customHeight="1">
      <c r="A41" s="34">
        <v>33</v>
      </c>
      <c r="B41" s="27" t="s">
        <v>70</v>
      </c>
      <c r="C41" s="25">
        <v>1460000</v>
      </c>
      <c r="D41" s="25">
        <v>1460000</v>
      </c>
      <c r="E41" s="26">
        <v>0</v>
      </c>
      <c r="F41" s="26">
        <v>0</v>
      </c>
      <c r="G41" s="26">
        <v>1460000</v>
      </c>
      <c r="H41" s="26">
        <v>0</v>
      </c>
      <c r="I41" s="2"/>
    </row>
    <row r="42" spans="1:9" ht="16.5" customHeight="1">
      <c r="A42" s="34">
        <v>35</v>
      </c>
      <c r="B42" s="19" t="s">
        <v>71</v>
      </c>
      <c r="C42" s="25">
        <v>500000</v>
      </c>
      <c r="D42" s="25">
        <v>500000</v>
      </c>
      <c r="E42" s="26">
        <v>0</v>
      </c>
      <c r="F42" s="26">
        <v>0</v>
      </c>
      <c r="G42" s="26">
        <v>500000</v>
      </c>
      <c r="H42" s="26">
        <v>0</v>
      </c>
      <c r="I42" s="2"/>
    </row>
    <row r="43" spans="1:9" ht="16.5" customHeight="1">
      <c r="A43" s="34">
        <v>36</v>
      </c>
      <c r="B43" s="19" t="s">
        <v>72</v>
      </c>
      <c r="C43" s="25">
        <v>300000</v>
      </c>
      <c r="D43" s="25">
        <v>300000</v>
      </c>
      <c r="E43" s="26">
        <v>140500</v>
      </c>
      <c r="F43" s="26">
        <v>0</v>
      </c>
      <c r="G43" s="26">
        <v>159500</v>
      </c>
      <c r="H43" s="26">
        <v>0</v>
      </c>
      <c r="I43" s="2"/>
    </row>
    <row r="44" spans="1:9" ht="20.25" customHeight="1">
      <c r="A44" s="34">
        <v>37</v>
      </c>
      <c r="B44" s="19" t="s">
        <v>73</v>
      </c>
      <c r="C44" s="23">
        <v>0</v>
      </c>
      <c r="D44" s="23">
        <v>350000</v>
      </c>
      <c r="E44" s="24">
        <v>0</v>
      </c>
      <c r="F44" s="24">
        <v>0</v>
      </c>
      <c r="G44" s="24">
        <v>0</v>
      </c>
      <c r="H44" s="24">
        <v>0</v>
      </c>
      <c r="I44" s="2"/>
    </row>
    <row r="45" spans="1:9" ht="20.25" customHeight="1">
      <c r="A45" s="34">
        <v>38</v>
      </c>
      <c r="B45" s="19" t="s">
        <v>74</v>
      </c>
      <c r="C45" s="25">
        <v>150000</v>
      </c>
      <c r="D45" s="25">
        <v>150000</v>
      </c>
      <c r="E45" s="26">
        <v>0</v>
      </c>
      <c r="F45" s="26">
        <v>0</v>
      </c>
      <c r="G45" s="26">
        <v>150000</v>
      </c>
      <c r="H45" s="26">
        <v>0</v>
      </c>
      <c r="I45" s="2"/>
    </row>
    <row r="46" spans="1:9" ht="20.25" customHeight="1">
      <c r="A46" s="34">
        <v>39</v>
      </c>
      <c r="B46" s="19" t="s">
        <v>75</v>
      </c>
      <c r="C46" s="25">
        <v>100000</v>
      </c>
      <c r="D46" s="25">
        <v>100000</v>
      </c>
      <c r="E46" s="26">
        <v>0</v>
      </c>
      <c r="F46" s="26">
        <v>0</v>
      </c>
      <c r="G46" s="26">
        <v>100000</v>
      </c>
      <c r="H46" s="26">
        <v>0</v>
      </c>
      <c r="I46" s="2"/>
    </row>
    <row r="47" spans="1:256" ht="18.75" customHeight="1">
      <c r="A47" s="35"/>
      <c r="B47" s="35"/>
      <c r="C47" s="35"/>
      <c r="D47" s="35"/>
      <c r="E47" s="35"/>
      <c r="F47" s="35"/>
      <c r="G47" s="35"/>
      <c r="H47" s="35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9" ht="16.5" customHeight="1">
      <c r="A48" s="22"/>
      <c r="B48" s="19" t="s">
        <v>76</v>
      </c>
      <c r="C48" s="25"/>
      <c r="D48" s="25"/>
      <c r="E48" s="26"/>
      <c r="F48" s="26"/>
      <c r="G48" s="26"/>
      <c r="H48" s="26"/>
      <c r="I48" s="2"/>
    </row>
    <row r="49" spans="1:9" ht="16.5" customHeight="1">
      <c r="A49" s="22"/>
      <c r="B49" s="19"/>
      <c r="C49" s="25"/>
      <c r="D49" s="25"/>
      <c r="E49" s="26"/>
      <c r="F49" s="26"/>
      <c r="G49" s="26"/>
      <c r="H49" s="26"/>
      <c r="I49" s="2"/>
    </row>
    <row r="50" spans="1:9" ht="16.5" customHeight="1">
      <c r="A50" s="18"/>
      <c r="B50" s="19" t="s">
        <v>10</v>
      </c>
      <c r="C50" s="21"/>
      <c r="D50" s="21"/>
      <c r="E50" s="21"/>
      <c r="F50" s="21"/>
      <c r="G50" s="21"/>
      <c r="H50" s="21"/>
      <c r="I50" s="2"/>
    </row>
    <row r="51" spans="1:9" ht="16.5" customHeight="1">
      <c r="A51" s="18"/>
      <c r="B51" s="16" t="s">
        <v>77</v>
      </c>
      <c r="C51" s="21">
        <f>C52+C71+C80+C84+C86+C91+C96+C102+C104+C105</f>
        <v>36240000</v>
      </c>
      <c r="D51" s="21">
        <f>D52+D71+D80+D84+D86+D91+D96+D102+D104+D105</f>
        <v>36240000</v>
      </c>
      <c r="E51" s="21">
        <f>E52+E71+E80+E84+E86+E91+E96+E102+E104+E105</f>
        <v>7595025</v>
      </c>
      <c r="F51" s="21">
        <f>F52+F71+F80+F84+F86+F91+F96+F102+F104+F105</f>
        <v>9914476</v>
      </c>
      <c r="G51" s="21">
        <f>G52+G71+G80+G84+G86+G91+G96+G102+G104+G105</f>
        <v>10131089</v>
      </c>
      <c r="H51" s="21">
        <f>H52+H71+H80+H84+H86+H91+H96+H102+H104+H105</f>
        <v>8599410</v>
      </c>
      <c r="I51" s="2"/>
    </row>
    <row r="52" spans="1:9" ht="16.5" customHeight="1">
      <c r="A52" s="22"/>
      <c r="B52" s="30" t="s">
        <v>78</v>
      </c>
      <c r="C52" s="36">
        <f>SUM(C53:C69)</f>
        <v>6350000</v>
      </c>
      <c r="D52" s="36">
        <f>SUM(D53:D69)</f>
        <v>5150000</v>
      </c>
      <c r="E52" s="37">
        <f>SUM(E53:E69)</f>
        <v>936329</v>
      </c>
      <c r="F52" s="37">
        <f>SUM(F53:F69)</f>
        <v>2330582</v>
      </c>
      <c r="G52" s="37">
        <f>SUM(G53:G69)</f>
        <v>1838437</v>
      </c>
      <c r="H52" s="37">
        <f>SUM(H53:H69)</f>
        <v>1244652</v>
      </c>
      <c r="I52" s="2"/>
    </row>
    <row r="53" spans="1:9" ht="16.5" customHeight="1">
      <c r="A53" s="22" t="s">
        <v>11</v>
      </c>
      <c r="B53" s="19" t="s">
        <v>79</v>
      </c>
      <c r="C53" s="23">
        <v>350000</v>
      </c>
      <c r="D53" s="23">
        <v>100000</v>
      </c>
      <c r="E53" s="24">
        <v>22490</v>
      </c>
      <c r="F53" s="24">
        <v>7113</v>
      </c>
      <c r="G53" s="24">
        <v>160397</v>
      </c>
      <c r="H53" s="24">
        <v>160000</v>
      </c>
      <c r="I53" s="2"/>
    </row>
    <row r="54" spans="1:9" ht="16.5" customHeight="1">
      <c r="A54" s="22" t="s">
        <v>13</v>
      </c>
      <c r="B54" s="30" t="s">
        <v>80</v>
      </c>
      <c r="C54" s="25">
        <v>1000000</v>
      </c>
      <c r="D54" s="25">
        <v>1000000</v>
      </c>
      <c r="E54" s="26">
        <v>188487</v>
      </c>
      <c r="F54" s="26">
        <v>618906</v>
      </c>
      <c r="G54" s="26">
        <v>142607</v>
      </c>
      <c r="H54" s="26">
        <v>50000</v>
      </c>
      <c r="I54" s="2"/>
    </row>
    <row r="55" spans="1:9" ht="16.5" customHeight="1">
      <c r="A55" s="22" t="s">
        <v>81</v>
      </c>
      <c r="B55" s="30" t="s">
        <v>82</v>
      </c>
      <c r="C55" s="23">
        <v>450000</v>
      </c>
      <c r="D55" s="23">
        <v>350000</v>
      </c>
      <c r="E55" s="24">
        <v>135317</v>
      </c>
      <c r="F55" s="24">
        <v>3110</v>
      </c>
      <c r="G55" s="24">
        <v>254073</v>
      </c>
      <c r="H55" s="24">
        <v>57500</v>
      </c>
      <c r="I55" s="2"/>
    </row>
    <row r="56" spans="1:9" ht="16.5" customHeight="1">
      <c r="A56" s="22" t="s">
        <v>16</v>
      </c>
      <c r="B56" s="30" t="s">
        <v>83</v>
      </c>
      <c r="C56" s="23">
        <v>500000</v>
      </c>
      <c r="D56" s="23">
        <v>300000</v>
      </c>
      <c r="E56" s="24">
        <v>41594</v>
      </c>
      <c r="F56" s="24">
        <v>232689</v>
      </c>
      <c r="G56" s="24">
        <v>125717</v>
      </c>
      <c r="H56" s="24">
        <v>100000</v>
      </c>
      <c r="I56" s="2"/>
    </row>
    <row r="57" spans="1:9" ht="16.5" customHeight="1">
      <c r="A57" s="22" t="s">
        <v>18</v>
      </c>
      <c r="B57" s="27" t="s">
        <v>84</v>
      </c>
      <c r="C57" s="25">
        <v>250000</v>
      </c>
      <c r="D57" s="25">
        <v>250000</v>
      </c>
      <c r="E57" s="26">
        <v>51099</v>
      </c>
      <c r="F57" s="26">
        <v>87258</v>
      </c>
      <c r="G57" s="26">
        <v>89143</v>
      </c>
      <c r="H57" s="26">
        <v>22500</v>
      </c>
      <c r="I57" s="2"/>
    </row>
    <row r="58" spans="1:9" ht="16.5" customHeight="1">
      <c r="A58" s="22" t="s">
        <v>20</v>
      </c>
      <c r="B58" s="30" t="s">
        <v>85</v>
      </c>
      <c r="C58" s="23">
        <v>450000</v>
      </c>
      <c r="D58" s="23">
        <v>300000</v>
      </c>
      <c r="E58" s="24">
        <v>107725</v>
      </c>
      <c r="F58" s="24">
        <v>66142</v>
      </c>
      <c r="G58" s="24">
        <v>163133</v>
      </c>
      <c r="H58" s="24">
        <v>113000</v>
      </c>
      <c r="I58" s="2"/>
    </row>
    <row r="59" spans="1:9" ht="16.5" customHeight="1">
      <c r="A59" s="22"/>
      <c r="B59" s="30" t="s">
        <v>86</v>
      </c>
      <c r="C59" s="25"/>
      <c r="D59" s="25"/>
      <c r="E59" s="26"/>
      <c r="F59" s="26"/>
      <c r="G59" s="26"/>
      <c r="H59" s="26"/>
      <c r="I59" s="2"/>
    </row>
    <row r="60" spans="1:9" ht="16.5" customHeight="1">
      <c r="A60" s="22" t="s">
        <v>22</v>
      </c>
      <c r="B60" s="30" t="s">
        <v>87</v>
      </c>
      <c r="C60" s="23">
        <v>600000</v>
      </c>
      <c r="D60" s="23">
        <v>450000</v>
      </c>
      <c r="E60" s="24">
        <v>120909</v>
      </c>
      <c r="F60" s="24">
        <v>159939</v>
      </c>
      <c r="G60" s="24">
        <v>160000</v>
      </c>
      <c r="H60" s="24">
        <v>159152</v>
      </c>
      <c r="I60" s="2"/>
    </row>
    <row r="61" spans="1:10" s="38" customFormat="1" ht="16.5" customHeight="1">
      <c r="A61" s="22" t="s">
        <v>25</v>
      </c>
      <c r="B61" s="30" t="s">
        <v>88</v>
      </c>
      <c r="C61" s="25">
        <v>450000</v>
      </c>
      <c r="D61" s="25">
        <v>450000</v>
      </c>
      <c r="E61" s="26">
        <v>48559</v>
      </c>
      <c r="F61" s="26">
        <v>160956</v>
      </c>
      <c r="G61" s="26">
        <v>127985</v>
      </c>
      <c r="H61" s="26">
        <v>112500</v>
      </c>
      <c r="I61" s="2"/>
      <c r="J61" s="1"/>
    </row>
    <row r="62" spans="1:10" s="38" customFormat="1" ht="16.5" customHeight="1">
      <c r="A62" s="22" t="s">
        <v>89</v>
      </c>
      <c r="B62" s="30" t="s">
        <v>90</v>
      </c>
      <c r="C62" s="23">
        <v>400000</v>
      </c>
      <c r="D62" s="23">
        <v>250000</v>
      </c>
      <c r="E62" s="24">
        <v>48320</v>
      </c>
      <c r="F62" s="24">
        <v>187936</v>
      </c>
      <c r="G62" s="24">
        <v>113744</v>
      </c>
      <c r="H62" s="24">
        <v>50000</v>
      </c>
      <c r="I62" s="2"/>
      <c r="J62" s="1"/>
    </row>
    <row r="63" spans="1:9" ht="18" customHeight="1">
      <c r="A63" s="22" t="s">
        <v>28</v>
      </c>
      <c r="B63" s="27" t="s">
        <v>91</v>
      </c>
      <c r="C63" s="25">
        <v>150000</v>
      </c>
      <c r="D63" s="25">
        <v>150000</v>
      </c>
      <c r="E63" s="26">
        <v>0</v>
      </c>
      <c r="F63" s="26">
        <v>0</v>
      </c>
      <c r="G63" s="26">
        <v>0</v>
      </c>
      <c r="H63" s="26">
        <v>150000</v>
      </c>
      <c r="I63" s="2"/>
    </row>
    <row r="64" spans="1:9" ht="16.5" customHeight="1">
      <c r="A64" s="22" t="s">
        <v>92</v>
      </c>
      <c r="B64" s="30" t="s">
        <v>93</v>
      </c>
      <c r="C64" s="25">
        <v>100000</v>
      </c>
      <c r="D64" s="25">
        <v>100000</v>
      </c>
      <c r="E64" s="26">
        <v>15769</v>
      </c>
      <c r="F64" s="26">
        <v>28698</v>
      </c>
      <c r="G64" s="26">
        <v>30533</v>
      </c>
      <c r="H64" s="26">
        <v>25000</v>
      </c>
      <c r="I64" s="2"/>
    </row>
    <row r="65" spans="1:9" ht="16.5" customHeight="1">
      <c r="A65" s="22" t="s">
        <v>30</v>
      </c>
      <c r="B65" s="19" t="s">
        <v>94</v>
      </c>
      <c r="C65" s="25">
        <v>150000</v>
      </c>
      <c r="D65" s="25">
        <v>150000</v>
      </c>
      <c r="E65" s="26">
        <v>0</v>
      </c>
      <c r="F65" s="26">
        <v>137866</v>
      </c>
      <c r="G65" s="26">
        <v>12134</v>
      </c>
      <c r="H65" s="26">
        <v>0</v>
      </c>
      <c r="I65" s="2"/>
    </row>
    <row r="66" spans="1:9" ht="16.5" customHeight="1">
      <c r="A66" s="22" t="s">
        <v>32</v>
      </c>
      <c r="B66" s="19" t="s">
        <v>95</v>
      </c>
      <c r="C66" s="25">
        <v>500000</v>
      </c>
      <c r="D66" s="25">
        <v>500000</v>
      </c>
      <c r="E66" s="26">
        <v>0</v>
      </c>
      <c r="F66" s="26">
        <v>210000</v>
      </c>
      <c r="G66" s="26">
        <v>165000</v>
      </c>
      <c r="H66" s="26">
        <v>125000</v>
      </c>
      <c r="I66" s="2"/>
    </row>
    <row r="67" spans="1:9" ht="16.5" customHeight="1">
      <c r="A67" s="22" t="s">
        <v>35</v>
      </c>
      <c r="B67" s="19" t="s">
        <v>96</v>
      </c>
      <c r="C67" s="23">
        <v>700000</v>
      </c>
      <c r="D67" s="23">
        <v>500000</v>
      </c>
      <c r="E67" s="24">
        <v>72064</v>
      </c>
      <c r="F67" s="24">
        <v>283865</v>
      </c>
      <c r="G67" s="24">
        <v>224071</v>
      </c>
      <c r="H67" s="24">
        <v>120000</v>
      </c>
      <c r="I67" s="2"/>
    </row>
    <row r="68" spans="1:9" ht="16.5" customHeight="1">
      <c r="A68" s="22" t="s">
        <v>37</v>
      </c>
      <c r="B68" s="19" t="s">
        <v>97</v>
      </c>
      <c r="C68" s="25">
        <v>0</v>
      </c>
      <c r="D68" s="25">
        <v>0</v>
      </c>
      <c r="E68" s="26">
        <f>D68/4</f>
        <v>0</v>
      </c>
      <c r="F68" s="26">
        <f>D68/4</f>
        <v>0</v>
      </c>
      <c r="G68" s="26">
        <f>D68/4</f>
        <v>0</v>
      </c>
      <c r="H68" s="26">
        <f>D68/4</f>
        <v>0</v>
      </c>
      <c r="I68" s="2"/>
    </row>
    <row r="69" spans="1:9" ht="16.5" customHeight="1">
      <c r="A69" s="22" t="s">
        <v>98</v>
      </c>
      <c r="B69" s="27" t="s">
        <v>99</v>
      </c>
      <c r="C69" s="23">
        <v>300000</v>
      </c>
      <c r="D69" s="23">
        <v>300000</v>
      </c>
      <c r="E69" s="24">
        <v>83996</v>
      </c>
      <c r="F69" s="24">
        <v>146104</v>
      </c>
      <c r="G69" s="24">
        <v>69900</v>
      </c>
      <c r="H69" s="24">
        <v>0</v>
      </c>
      <c r="I69" s="2"/>
    </row>
    <row r="70" spans="1:9" ht="16.5" customHeight="1">
      <c r="A70" s="22"/>
      <c r="B70" s="19"/>
      <c r="C70" s="25"/>
      <c r="D70" s="25"/>
      <c r="E70" s="26">
        <f>D70/4</f>
        <v>0</v>
      </c>
      <c r="F70" s="26">
        <f>D70/4</f>
        <v>0</v>
      </c>
      <c r="G70" s="26">
        <f>D70/4</f>
        <v>0</v>
      </c>
      <c r="H70" s="26">
        <f>D70/4</f>
        <v>0</v>
      </c>
      <c r="I70" s="2"/>
    </row>
    <row r="71" spans="1:9" ht="16.5" customHeight="1">
      <c r="A71" s="22"/>
      <c r="B71" s="30" t="s">
        <v>100</v>
      </c>
      <c r="C71" s="36">
        <f>SUM(C72:C77)</f>
        <v>2600000</v>
      </c>
      <c r="D71" s="36">
        <f>SUM(D72:D77)</f>
        <v>2600000</v>
      </c>
      <c r="E71" s="36">
        <f>SUM(E72:E77)</f>
        <v>348085</v>
      </c>
      <c r="F71" s="36">
        <f>SUM(F72:F77)</f>
        <v>712581</v>
      </c>
      <c r="G71" s="36">
        <f>SUM(G72:G77)</f>
        <v>793866</v>
      </c>
      <c r="H71" s="36">
        <f>SUM(H72:H77)</f>
        <v>745468</v>
      </c>
      <c r="I71" s="2"/>
    </row>
    <row r="72" spans="1:9" ht="16.5" customHeight="1">
      <c r="A72" s="22" t="s">
        <v>101</v>
      </c>
      <c r="B72" s="30" t="s">
        <v>102</v>
      </c>
      <c r="C72" s="25">
        <v>500000</v>
      </c>
      <c r="D72" s="25">
        <v>500000</v>
      </c>
      <c r="E72" s="26">
        <v>102555</v>
      </c>
      <c r="F72" s="26">
        <v>117789</v>
      </c>
      <c r="G72" s="26">
        <v>154656</v>
      </c>
      <c r="H72" s="26">
        <f aca="true" t="shared" si="0" ref="H72:H75">D72/4</f>
        <v>125000</v>
      </c>
      <c r="I72" s="2"/>
    </row>
    <row r="73" spans="1:9" ht="16.5" customHeight="1">
      <c r="A73" s="22" t="s">
        <v>103</v>
      </c>
      <c r="B73" s="30" t="s">
        <v>104</v>
      </c>
      <c r="C73" s="25">
        <v>1000000</v>
      </c>
      <c r="D73" s="25">
        <v>1000000</v>
      </c>
      <c r="E73" s="26">
        <v>148937</v>
      </c>
      <c r="F73" s="26">
        <v>416618</v>
      </c>
      <c r="G73" s="26">
        <v>184445</v>
      </c>
      <c r="H73" s="26">
        <f t="shared" si="0"/>
        <v>250000</v>
      </c>
      <c r="I73" s="2"/>
    </row>
    <row r="74" spans="1:9" ht="16.5" customHeight="1">
      <c r="A74" s="22" t="s">
        <v>39</v>
      </c>
      <c r="B74" s="30" t="s">
        <v>105</v>
      </c>
      <c r="C74" s="25">
        <v>400000</v>
      </c>
      <c r="D74" s="25">
        <v>400000</v>
      </c>
      <c r="E74" s="26">
        <v>38419</v>
      </c>
      <c r="F74" s="26">
        <v>149005</v>
      </c>
      <c r="G74" s="26">
        <v>112576</v>
      </c>
      <c r="H74" s="26">
        <f t="shared" si="0"/>
        <v>100000</v>
      </c>
      <c r="I74" s="2"/>
    </row>
    <row r="75" spans="1:9" ht="16.5" customHeight="1">
      <c r="A75" s="22" t="s">
        <v>41</v>
      </c>
      <c r="B75" s="30" t="s">
        <v>106</v>
      </c>
      <c r="C75" s="25">
        <v>100000</v>
      </c>
      <c r="D75" s="25">
        <v>100000</v>
      </c>
      <c r="E75" s="26">
        <v>3642</v>
      </c>
      <c r="F75" s="26">
        <v>29169</v>
      </c>
      <c r="G75" s="26">
        <v>42189</v>
      </c>
      <c r="H75" s="26">
        <f t="shared" si="0"/>
        <v>25000</v>
      </c>
      <c r="I75" s="2"/>
    </row>
    <row r="76" spans="1:9" ht="16.5" customHeight="1">
      <c r="A76" s="22" t="s">
        <v>43</v>
      </c>
      <c r="B76" s="19" t="s">
        <v>107</v>
      </c>
      <c r="C76" s="25">
        <v>350000</v>
      </c>
      <c r="D76" s="25">
        <v>350000</v>
      </c>
      <c r="E76" s="26">
        <v>26650</v>
      </c>
      <c r="F76" s="26">
        <v>0</v>
      </c>
      <c r="G76" s="26">
        <v>187500</v>
      </c>
      <c r="H76" s="26">
        <v>135850</v>
      </c>
      <c r="I76" s="2"/>
    </row>
    <row r="77" spans="1:9" ht="16.5" customHeight="1">
      <c r="A77" s="22" t="s">
        <v>108</v>
      </c>
      <c r="B77" s="19" t="s">
        <v>109</v>
      </c>
      <c r="C77" s="25">
        <v>250000</v>
      </c>
      <c r="D77" s="25">
        <v>250000</v>
      </c>
      <c r="E77" s="26">
        <v>27882</v>
      </c>
      <c r="F77" s="26">
        <v>0</v>
      </c>
      <c r="G77" s="26">
        <v>112500</v>
      </c>
      <c r="H77" s="26">
        <v>109618</v>
      </c>
      <c r="I77" s="2"/>
    </row>
    <row r="78" spans="1:9" ht="16.5" customHeight="1">
      <c r="A78" s="22"/>
      <c r="B78" s="19"/>
      <c r="C78" s="25"/>
      <c r="D78" s="25"/>
      <c r="E78" s="26"/>
      <c r="F78" s="26"/>
      <c r="G78" s="26"/>
      <c r="H78" s="26"/>
      <c r="I78" s="2"/>
    </row>
    <row r="79" spans="1:9" ht="16.5" customHeight="1">
      <c r="A79" s="22"/>
      <c r="B79" s="19"/>
      <c r="C79" s="25"/>
      <c r="D79" s="25"/>
      <c r="E79" s="26"/>
      <c r="F79" s="26"/>
      <c r="G79" s="26"/>
      <c r="H79" s="26"/>
      <c r="I79" s="2"/>
    </row>
    <row r="80" spans="1:9" ht="16.5" customHeight="1">
      <c r="A80" s="22"/>
      <c r="B80" s="30" t="s">
        <v>110</v>
      </c>
      <c r="C80" s="36">
        <f>SUM(C81:C82)</f>
        <v>1050000</v>
      </c>
      <c r="D80" s="36">
        <f>SUM(D81:D82)</f>
        <v>600000</v>
      </c>
      <c r="E80" s="36">
        <f>SUM(E81:E82)</f>
        <v>98254</v>
      </c>
      <c r="F80" s="36">
        <f>SUM(F81:F82)</f>
        <v>171515</v>
      </c>
      <c r="G80" s="36">
        <f>SUM(G81:G82)</f>
        <v>368941</v>
      </c>
      <c r="H80" s="36">
        <f>SUM(H81:H82)</f>
        <v>411290</v>
      </c>
      <c r="I80" s="2"/>
    </row>
    <row r="81" spans="1:9" ht="16.5" customHeight="1">
      <c r="A81" s="22" t="s">
        <v>111</v>
      </c>
      <c r="B81" s="30" t="s">
        <v>112</v>
      </c>
      <c r="C81" s="23">
        <v>250000</v>
      </c>
      <c r="D81" s="23">
        <v>150000</v>
      </c>
      <c r="E81" s="24">
        <v>0</v>
      </c>
      <c r="F81" s="24">
        <v>1210</v>
      </c>
      <c r="G81" s="24">
        <v>77500</v>
      </c>
      <c r="H81" s="24">
        <v>171290</v>
      </c>
      <c r="I81" s="2"/>
    </row>
    <row r="82" spans="1:9" ht="16.5" customHeight="1">
      <c r="A82" s="22" t="s">
        <v>47</v>
      </c>
      <c r="B82" s="30" t="s">
        <v>113</v>
      </c>
      <c r="C82" s="23">
        <v>800000</v>
      </c>
      <c r="D82" s="23">
        <v>450000</v>
      </c>
      <c r="E82" s="24">
        <v>98254</v>
      </c>
      <c r="F82" s="24">
        <v>170305</v>
      </c>
      <c r="G82" s="24">
        <v>291441</v>
      </c>
      <c r="H82" s="24">
        <v>240000</v>
      </c>
      <c r="I82" s="2"/>
    </row>
    <row r="83" spans="1:9" ht="21" customHeight="1">
      <c r="A83" s="22"/>
      <c r="B83" s="19"/>
      <c r="C83" s="25"/>
      <c r="D83" s="25"/>
      <c r="E83" s="26"/>
      <c r="F83" s="26"/>
      <c r="G83" s="26"/>
      <c r="H83" s="26"/>
      <c r="I83" s="2"/>
    </row>
    <row r="84" spans="1:9" ht="16.5" customHeight="1">
      <c r="A84" s="22" t="s">
        <v>114</v>
      </c>
      <c r="B84" s="19" t="s">
        <v>115</v>
      </c>
      <c r="C84" s="36">
        <v>350000</v>
      </c>
      <c r="D84" s="36">
        <v>350000</v>
      </c>
      <c r="E84" s="37">
        <v>15642</v>
      </c>
      <c r="F84" s="37">
        <v>191544</v>
      </c>
      <c r="G84" s="37">
        <v>75314</v>
      </c>
      <c r="H84" s="37">
        <v>67500</v>
      </c>
      <c r="I84" s="2"/>
    </row>
    <row r="85" spans="1:9" ht="16.5" customHeight="1">
      <c r="A85" s="22"/>
      <c r="B85" s="19"/>
      <c r="C85" s="25"/>
      <c r="D85" s="25"/>
      <c r="E85" s="26"/>
      <c r="F85" s="26"/>
      <c r="G85" s="26"/>
      <c r="H85" s="26"/>
      <c r="I85" s="2"/>
    </row>
    <row r="86" spans="1:9" ht="16.5" customHeight="1">
      <c r="A86" s="22"/>
      <c r="B86" s="30" t="s">
        <v>116</v>
      </c>
      <c r="C86" s="37">
        <f>SUM(C87:C89)</f>
        <v>660000</v>
      </c>
      <c r="D86" s="37">
        <f>SUM(D87:D89)</f>
        <v>360000</v>
      </c>
      <c r="E86" s="37">
        <f>SUM(E87:E89)</f>
        <v>282941</v>
      </c>
      <c r="F86" s="37">
        <f>SUM(F87:F89)</f>
        <v>22866</v>
      </c>
      <c r="G86" s="37">
        <f>SUM(G87:G89)</f>
        <v>204193</v>
      </c>
      <c r="H86" s="37">
        <f>SUM(H87:H89)</f>
        <v>150000</v>
      </c>
      <c r="I86" s="2"/>
    </row>
    <row r="87" spans="1:9" ht="16.5" customHeight="1">
      <c r="A87" s="22" t="s">
        <v>117</v>
      </c>
      <c r="B87" s="30" t="s">
        <v>118</v>
      </c>
      <c r="C87" s="23">
        <v>385000</v>
      </c>
      <c r="D87" s="23">
        <v>135000</v>
      </c>
      <c r="E87" s="24">
        <v>185000</v>
      </c>
      <c r="F87" s="24">
        <v>0</v>
      </c>
      <c r="G87" s="24">
        <v>100000</v>
      </c>
      <c r="H87" s="24">
        <v>100000</v>
      </c>
      <c r="I87" s="2"/>
    </row>
    <row r="88" spans="1:9" ht="16.5" customHeight="1">
      <c r="A88" s="22" t="s">
        <v>119</v>
      </c>
      <c r="B88" s="19" t="s">
        <v>120</v>
      </c>
      <c r="C88" s="23">
        <v>225000</v>
      </c>
      <c r="D88" s="23">
        <v>175000</v>
      </c>
      <c r="E88" s="24">
        <v>97941</v>
      </c>
      <c r="F88" s="24">
        <v>22866</v>
      </c>
      <c r="G88" s="24">
        <v>54193</v>
      </c>
      <c r="H88" s="24">
        <v>50000</v>
      </c>
      <c r="I88" s="2"/>
    </row>
    <row r="89" spans="1:9" ht="16.5" customHeight="1">
      <c r="A89" s="22" t="s">
        <v>58</v>
      </c>
      <c r="B89" s="19" t="s">
        <v>121</v>
      </c>
      <c r="C89" s="23">
        <v>50000</v>
      </c>
      <c r="D89" s="23">
        <v>50000</v>
      </c>
      <c r="E89" s="24">
        <v>0</v>
      </c>
      <c r="F89" s="24">
        <v>0</v>
      </c>
      <c r="G89" s="24">
        <v>50000</v>
      </c>
      <c r="H89" s="24">
        <v>0</v>
      </c>
      <c r="I89" s="2"/>
    </row>
    <row r="90" spans="1:9" ht="16.5" customHeight="1">
      <c r="A90" s="22"/>
      <c r="B90" s="19"/>
      <c r="C90" s="25"/>
      <c r="D90" s="25"/>
      <c r="E90" s="26"/>
      <c r="F90" s="26"/>
      <c r="G90" s="26"/>
      <c r="H90" s="26"/>
      <c r="I90" s="2"/>
    </row>
    <row r="91" spans="1:9" ht="16.5" customHeight="1">
      <c r="A91" s="22"/>
      <c r="B91" s="27" t="s">
        <v>122</v>
      </c>
      <c r="C91" s="36">
        <f>SUM(C92:C94)</f>
        <v>400000</v>
      </c>
      <c r="D91" s="36">
        <f>SUM(D92:D94)</f>
        <v>350000</v>
      </c>
      <c r="E91" s="36">
        <f>SUM(E92:E94)</f>
        <v>95168</v>
      </c>
      <c r="F91" s="36">
        <f>SUM(F92:F94)</f>
        <v>101112</v>
      </c>
      <c r="G91" s="36">
        <f>SUM(G92:G94)</f>
        <v>110720</v>
      </c>
      <c r="H91" s="36">
        <f>SUM(H92:H94)</f>
        <v>93000</v>
      </c>
      <c r="I91" s="2"/>
    </row>
    <row r="92" spans="1:9" ht="16.5" customHeight="1">
      <c r="A92" s="22" t="s">
        <v>60</v>
      </c>
      <c r="B92" s="19" t="s">
        <v>123</v>
      </c>
      <c r="C92" s="25">
        <v>100000</v>
      </c>
      <c r="D92" s="25">
        <v>100000</v>
      </c>
      <c r="E92" s="26">
        <v>31000</v>
      </c>
      <c r="F92" s="26">
        <v>0</v>
      </c>
      <c r="G92" s="26">
        <v>44000</v>
      </c>
      <c r="H92" s="26">
        <f aca="true" t="shared" si="1" ref="H92:H93">D92/4</f>
        <v>25000</v>
      </c>
      <c r="I92" s="2"/>
    </row>
    <row r="93" spans="1:9" ht="16.5" customHeight="1">
      <c r="A93" s="22" t="s">
        <v>62</v>
      </c>
      <c r="B93" s="19" t="s">
        <v>124</v>
      </c>
      <c r="C93" s="25">
        <v>100000</v>
      </c>
      <c r="D93" s="25">
        <v>100000</v>
      </c>
      <c r="E93" s="26">
        <v>9385</v>
      </c>
      <c r="F93" s="26">
        <v>42584</v>
      </c>
      <c r="G93" s="26">
        <v>23031</v>
      </c>
      <c r="H93" s="26">
        <f t="shared" si="1"/>
        <v>25000</v>
      </c>
      <c r="I93" s="2"/>
    </row>
    <row r="94" spans="1:9" ht="16.5" customHeight="1">
      <c r="A94" s="22" t="s">
        <v>125</v>
      </c>
      <c r="B94" s="19" t="s">
        <v>126</v>
      </c>
      <c r="C94" s="23">
        <v>200000</v>
      </c>
      <c r="D94" s="23">
        <v>150000</v>
      </c>
      <c r="E94" s="24">
        <v>54783</v>
      </c>
      <c r="F94" s="24">
        <v>58528</v>
      </c>
      <c r="G94" s="24">
        <v>43689</v>
      </c>
      <c r="H94" s="24">
        <v>43000</v>
      </c>
      <c r="I94" s="2"/>
    </row>
    <row r="95" spans="1:9" ht="16.5" customHeight="1">
      <c r="A95" s="22"/>
      <c r="B95" s="19"/>
      <c r="C95" s="25"/>
      <c r="D95" s="25"/>
      <c r="E95" s="26">
        <f>D95/4</f>
        <v>0</v>
      </c>
      <c r="F95" s="26">
        <f>D95/4</f>
        <v>0</v>
      </c>
      <c r="G95" s="26">
        <f>D95/4</f>
        <v>0</v>
      </c>
      <c r="H95" s="26">
        <f>D95/4</f>
        <v>0</v>
      </c>
      <c r="I95" s="2"/>
    </row>
    <row r="96" spans="1:9" ht="16.5" customHeight="1">
      <c r="A96" s="22"/>
      <c r="B96" s="19" t="s">
        <v>127</v>
      </c>
      <c r="C96" s="36">
        <f>SUM(C97:C100)</f>
        <v>10400000</v>
      </c>
      <c r="D96" s="36">
        <f>SUM(D97:D100)</f>
        <v>11400000</v>
      </c>
      <c r="E96" s="36">
        <f>SUM(E97:E100)</f>
        <v>1937439</v>
      </c>
      <c r="F96" s="36">
        <f>SUM(F97:F100)</f>
        <v>3194483</v>
      </c>
      <c r="G96" s="36">
        <f>SUM(G97:G100)</f>
        <v>3188078</v>
      </c>
      <c r="H96" s="36">
        <f>SUM(H97:H100)</f>
        <v>2080000</v>
      </c>
      <c r="I96" s="2"/>
    </row>
    <row r="97" spans="1:9" ht="16.5" customHeight="1">
      <c r="A97" s="22" t="s">
        <v>68</v>
      </c>
      <c r="B97" s="19" t="s">
        <v>128</v>
      </c>
      <c r="C97" s="23">
        <v>6750000</v>
      </c>
      <c r="D97" s="23">
        <v>7500000</v>
      </c>
      <c r="E97" s="24">
        <v>1250000</v>
      </c>
      <c r="F97" s="24">
        <v>2100000</v>
      </c>
      <c r="G97" s="24">
        <v>2150000</v>
      </c>
      <c r="H97" s="24">
        <v>1250000</v>
      </c>
      <c r="I97" s="2"/>
    </row>
    <row r="98" spans="1:9" ht="16.5" customHeight="1">
      <c r="A98" s="22" t="s">
        <v>129</v>
      </c>
      <c r="B98" s="19" t="s">
        <v>130</v>
      </c>
      <c r="C98" s="23">
        <v>2750000</v>
      </c>
      <c r="D98" s="23">
        <v>3000000</v>
      </c>
      <c r="E98" s="24">
        <v>550000</v>
      </c>
      <c r="F98" s="24">
        <v>850000</v>
      </c>
      <c r="G98" s="24">
        <v>800000</v>
      </c>
      <c r="H98" s="24">
        <v>550000</v>
      </c>
      <c r="I98" s="2"/>
    </row>
    <row r="99" spans="1:9" ht="16.5" customHeight="1">
      <c r="A99" s="22" t="s">
        <v>131</v>
      </c>
      <c r="B99" s="19" t="s">
        <v>132</v>
      </c>
      <c r="C99" s="25">
        <v>100000</v>
      </c>
      <c r="D99" s="25">
        <v>100000</v>
      </c>
      <c r="E99" s="26">
        <v>0</v>
      </c>
      <c r="F99" s="26">
        <v>0</v>
      </c>
      <c r="G99" s="26">
        <v>50000</v>
      </c>
      <c r="H99" s="26">
        <v>50000</v>
      </c>
      <c r="I99" s="2"/>
    </row>
    <row r="100" spans="1:9" ht="16.5" customHeight="1">
      <c r="A100" s="22" t="s">
        <v>133</v>
      </c>
      <c r="B100" s="19" t="s">
        <v>134</v>
      </c>
      <c r="C100" s="25">
        <v>800000</v>
      </c>
      <c r="D100" s="25">
        <v>800000</v>
      </c>
      <c r="E100" s="26">
        <v>137439</v>
      </c>
      <c r="F100" s="26">
        <v>244483</v>
      </c>
      <c r="G100" s="26">
        <v>188078</v>
      </c>
      <c r="H100" s="26">
        <v>230000</v>
      </c>
      <c r="I100" s="2"/>
    </row>
    <row r="101" spans="1:9" ht="16.5" customHeight="1">
      <c r="A101" s="22"/>
      <c r="B101" s="19"/>
      <c r="C101" s="25"/>
      <c r="D101" s="25"/>
      <c r="E101" s="26"/>
      <c r="F101" s="26"/>
      <c r="G101" s="26"/>
      <c r="H101" s="26"/>
      <c r="I101" s="2"/>
    </row>
    <row r="102" spans="1:9" ht="16.5" customHeight="1">
      <c r="A102" s="22" t="s">
        <v>135</v>
      </c>
      <c r="B102" s="19" t="s">
        <v>136</v>
      </c>
      <c r="C102" s="39">
        <v>13000000</v>
      </c>
      <c r="D102" s="39">
        <v>14000000</v>
      </c>
      <c r="E102" s="40">
        <v>3000000</v>
      </c>
      <c r="F102" s="40">
        <v>3000000</v>
      </c>
      <c r="G102" s="40">
        <v>3500000</v>
      </c>
      <c r="H102" s="40">
        <v>3500000</v>
      </c>
      <c r="I102" s="2"/>
    </row>
    <row r="103" spans="1:9" ht="16.5" customHeight="1">
      <c r="A103" s="22"/>
      <c r="B103" s="19"/>
      <c r="C103" s="36"/>
      <c r="D103" s="36"/>
      <c r="E103" s="26"/>
      <c r="F103" s="26"/>
      <c r="G103" s="26"/>
      <c r="H103" s="26"/>
      <c r="I103" s="2"/>
    </row>
    <row r="104" spans="1:9" ht="16.5" customHeight="1">
      <c r="A104" s="22" t="s">
        <v>137</v>
      </c>
      <c r="B104" s="19" t="s">
        <v>138</v>
      </c>
      <c r="C104" s="36">
        <v>1400000</v>
      </c>
      <c r="D104" s="36">
        <v>1400000</v>
      </c>
      <c r="E104" s="37">
        <v>873667</v>
      </c>
      <c r="F104" s="37">
        <v>182293</v>
      </c>
      <c r="G104" s="37">
        <v>44040</v>
      </c>
      <c r="H104" s="37">
        <v>300000</v>
      </c>
      <c r="I104" s="2"/>
    </row>
    <row r="105" spans="1:9" ht="16.5" customHeight="1">
      <c r="A105" s="22" t="s">
        <v>139</v>
      </c>
      <c r="B105" s="30" t="s">
        <v>140</v>
      </c>
      <c r="C105" s="36">
        <v>30000</v>
      </c>
      <c r="D105" s="36">
        <v>30000</v>
      </c>
      <c r="E105" s="37">
        <v>7500</v>
      </c>
      <c r="F105" s="37">
        <f>D105/4</f>
        <v>7500</v>
      </c>
      <c r="G105" s="37">
        <f>D105/4</f>
        <v>7500</v>
      </c>
      <c r="H105" s="37">
        <f>D105/4</f>
        <v>7500</v>
      </c>
      <c r="I105" s="2"/>
    </row>
    <row r="106" spans="1:9" ht="16.5" customHeight="1">
      <c r="A106" s="22"/>
      <c r="B106" s="30"/>
      <c r="C106" s="36"/>
      <c r="D106" s="36"/>
      <c r="E106" s="26"/>
      <c r="F106" s="26"/>
      <c r="G106" s="26"/>
      <c r="H106" s="26"/>
      <c r="I106" s="2"/>
    </row>
    <row r="107" spans="1:9" ht="16.5" customHeight="1">
      <c r="A107" s="22"/>
      <c r="B107" s="19"/>
      <c r="C107" s="25"/>
      <c r="D107" s="25"/>
      <c r="E107" s="26"/>
      <c r="F107" s="26"/>
      <c r="G107" s="26"/>
      <c r="H107" s="26"/>
      <c r="I107" s="2"/>
    </row>
    <row r="108" spans="1:9" ht="16.5" customHeight="1">
      <c r="A108" s="41"/>
      <c r="B108" s="19" t="s">
        <v>57</v>
      </c>
      <c r="C108" s="21"/>
      <c r="D108" s="21"/>
      <c r="E108" s="26"/>
      <c r="F108" s="26"/>
      <c r="G108" s="26"/>
      <c r="H108" s="26"/>
      <c r="I108" s="2"/>
    </row>
    <row r="109" spans="1:9" ht="16.5" customHeight="1">
      <c r="A109" s="41"/>
      <c r="B109" s="16" t="s">
        <v>141</v>
      </c>
      <c r="C109" s="21">
        <f>C111+C110+C115+C132+C133+C134+C135+C136+C137+C139</f>
        <v>15745000</v>
      </c>
      <c r="D109" s="21">
        <f>D111+D110+D115+D132+D133+D134+D135+D136+D137+D139</f>
        <v>18145000</v>
      </c>
      <c r="E109" s="21">
        <f>E111+E110+E115+E132+E133+E134+E135+E136+E137+E139</f>
        <v>2739811</v>
      </c>
      <c r="F109" s="21">
        <f>F111+F110+F115+F132+F133+F134+F135+F136+F137+F139</f>
        <v>3026126</v>
      </c>
      <c r="G109" s="21">
        <f>G111+G110+G115+G132+G133+G134+G135+G136+G137+G139</f>
        <v>5714888</v>
      </c>
      <c r="H109" s="21">
        <f>H111+H110+H115+H132+H133+H134+H135+H136+H137+H139</f>
        <v>4264175</v>
      </c>
      <c r="I109" s="2"/>
    </row>
    <row r="110" spans="1:9" ht="16.5" customHeight="1">
      <c r="A110" s="22" t="s">
        <v>142</v>
      </c>
      <c r="B110" s="30" t="s">
        <v>143</v>
      </c>
      <c r="C110" s="36">
        <v>50000</v>
      </c>
      <c r="D110" s="36">
        <v>50000</v>
      </c>
      <c r="E110" s="37">
        <v>2867</v>
      </c>
      <c r="F110" s="37">
        <v>8817</v>
      </c>
      <c r="G110" s="37">
        <v>27816</v>
      </c>
      <c r="H110" s="37">
        <v>10500</v>
      </c>
      <c r="I110" s="2"/>
    </row>
    <row r="111" spans="1:9" ht="16.5" customHeight="1">
      <c r="A111" s="22"/>
      <c r="B111" s="30" t="s">
        <v>144</v>
      </c>
      <c r="C111" s="36">
        <v>4650000</v>
      </c>
      <c r="D111" s="36">
        <v>4650000</v>
      </c>
      <c r="E111" s="37">
        <f>D111/4</f>
        <v>1162500</v>
      </c>
      <c r="F111" s="37">
        <f>D111/4</f>
        <v>1162500</v>
      </c>
      <c r="G111" s="37">
        <f>D111/4</f>
        <v>1162500</v>
      </c>
      <c r="H111" s="37">
        <f>D111/4</f>
        <v>1162500</v>
      </c>
      <c r="I111" s="2"/>
    </row>
    <row r="112" spans="1:10" s="42" customFormat="1" ht="16.5" customHeight="1">
      <c r="A112" s="22" t="s">
        <v>145</v>
      </c>
      <c r="B112" s="30" t="s">
        <v>146</v>
      </c>
      <c r="C112" s="25">
        <v>4000000</v>
      </c>
      <c r="D112" s="25">
        <v>4000000</v>
      </c>
      <c r="E112" s="26">
        <v>1108874</v>
      </c>
      <c r="F112" s="26">
        <v>1125491</v>
      </c>
      <c r="G112" s="26">
        <v>1065635</v>
      </c>
      <c r="H112" s="26">
        <v>700000</v>
      </c>
      <c r="I112" s="2"/>
      <c r="J112" s="1"/>
    </row>
    <row r="113" spans="1:10" s="42" customFormat="1" ht="16.5" customHeight="1">
      <c r="A113" s="22" t="s">
        <v>147</v>
      </c>
      <c r="B113" s="30" t="s">
        <v>148</v>
      </c>
      <c r="C113" s="25">
        <v>650000</v>
      </c>
      <c r="D113" s="25">
        <v>650000</v>
      </c>
      <c r="E113" s="26">
        <v>137082</v>
      </c>
      <c r="F113" s="26">
        <v>215667</v>
      </c>
      <c r="G113" s="26">
        <v>134751</v>
      </c>
      <c r="H113" s="26">
        <f>D113/4</f>
        <v>162500</v>
      </c>
      <c r="I113" s="2"/>
      <c r="J113" s="1"/>
    </row>
    <row r="114" spans="1:9" ht="18" customHeight="1">
      <c r="A114" s="22"/>
      <c r="B114" s="19"/>
      <c r="C114" s="25"/>
      <c r="D114" s="25"/>
      <c r="E114" s="26"/>
      <c r="F114" s="26"/>
      <c r="G114" s="26"/>
      <c r="H114" s="26"/>
      <c r="I114" s="2"/>
    </row>
    <row r="115" spans="1:9" ht="16.5" customHeight="1">
      <c r="A115" s="22"/>
      <c r="B115" s="30" t="s">
        <v>149</v>
      </c>
      <c r="C115" s="36">
        <f>SUM(C116:C130)</f>
        <v>5850000</v>
      </c>
      <c r="D115" s="36">
        <f>SUM(D116:D130)</f>
        <v>4450000</v>
      </c>
      <c r="E115" s="36">
        <f>SUM(E116:E130)</f>
        <v>944044</v>
      </c>
      <c r="F115" s="36">
        <f>SUM(F116:F130)</f>
        <v>933774</v>
      </c>
      <c r="G115" s="36">
        <f>SUM(G116:G130)</f>
        <v>2242916</v>
      </c>
      <c r="H115" s="36">
        <f>SUM(H116:H130)</f>
        <v>1729266</v>
      </c>
      <c r="I115" s="2"/>
    </row>
    <row r="116" spans="1:9" ht="16.5" customHeight="1">
      <c r="A116" s="22" t="s">
        <v>150</v>
      </c>
      <c r="B116" s="30" t="s">
        <v>151</v>
      </c>
      <c r="C116" s="25">
        <v>400000</v>
      </c>
      <c r="D116" s="25">
        <v>400000</v>
      </c>
      <c r="E116" s="26">
        <v>42000</v>
      </c>
      <c r="F116" s="26">
        <v>112400</v>
      </c>
      <c r="G116" s="26">
        <v>145600</v>
      </c>
      <c r="H116" s="26">
        <f aca="true" t="shared" si="2" ref="H116:H117">D116/4</f>
        <v>100000</v>
      </c>
      <c r="I116" s="2"/>
    </row>
    <row r="117" spans="1:9" ht="16.5" customHeight="1">
      <c r="A117" s="22" t="s">
        <v>152</v>
      </c>
      <c r="B117" s="30" t="s">
        <v>153</v>
      </c>
      <c r="C117" s="25">
        <v>300000</v>
      </c>
      <c r="D117" s="25">
        <v>300000</v>
      </c>
      <c r="E117" s="26">
        <v>32450</v>
      </c>
      <c r="F117" s="26">
        <v>56630</v>
      </c>
      <c r="G117" s="26">
        <v>135920</v>
      </c>
      <c r="H117" s="26">
        <f t="shared" si="2"/>
        <v>75000</v>
      </c>
      <c r="I117" s="2"/>
    </row>
    <row r="118" spans="1:9" ht="16.5" customHeight="1">
      <c r="A118" s="22"/>
      <c r="B118" s="30" t="s">
        <v>154</v>
      </c>
      <c r="C118" s="25"/>
      <c r="D118" s="25"/>
      <c r="E118" s="26"/>
      <c r="F118" s="26"/>
      <c r="G118" s="26"/>
      <c r="H118" s="26"/>
      <c r="I118" s="2"/>
    </row>
    <row r="119" spans="1:9" ht="16.5" customHeight="1">
      <c r="A119" s="22" t="s">
        <v>155</v>
      </c>
      <c r="B119" s="19" t="s">
        <v>156</v>
      </c>
      <c r="C119" s="23">
        <v>500000</v>
      </c>
      <c r="D119" s="23">
        <v>350000</v>
      </c>
      <c r="E119" s="24">
        <v>66034</v>
      </c>
      <c r="F119" s="24">
        <v>106791</v>
      </c>
      <c r="G119" s="24">
        <v>172175</v>
      </c>
      <c r="H119" s="24">
        <v>155000</v>
      </c>
      <c r="I119" s="2"/>
    </row>
    <row r="120" spans="1:9" ht="16.5" customHeight="1">
      <c r="A120" s="22" t="s">
        <v>157</v>
      </c>
      <c r="B120" s="19" t="s">
        <v>158</v>
      </c>
      <c r="C120" s="25">
        <v>100000</v>
      </c>
      <c r="D120" s="25">
        <v>100000</v>
      </c>
      <c r="E120" s="26">
        <v>12250</v>
      </c>
      <c r="F120" s="26">
        <v>3650</v>
      </c>
      <c r="G120" s="26">
        <v>59100</v>
      </c>
      <c r="H120" s="26">
        <f>D120/4</f>
        <v>25000</v>
      </c>
      <c r="I120" s="2"/>
    </row>
    <row r="121" spans="1:9" ht="16.5" customHeight="1">
      <c r="A121" s="22" t="s">
        <v>159</v>
      </c>
      <c r="B121" s="19" t="s">
        <v>160</v>
      </c>
      <c r="C121" s="23">
        <v>800000</v>
      </c>
      <c r="D121" s="23">
        <v>500000</v>
      </c>
      <c r="E121" s="24">
        <v>99750</v>
      </c>
      <c r="F121" s="24">
        <v>99750</v>
      </c>
      <c r="G121" s="24">
        <v>300000</v>
      </c>
      <c r="H121" s="24">
        <v>300500</v>
      </c>
      <c r="I121" s="2"/>
    </row>
    <row r="122" spans="1:9" ht="16.5" customHeight="1">
      <c r="A122" s="22" t="s">
        <v>161</v>
      </c>
      <c r="B122" s="19" t="s">
        <v>162</v>
      </c>
      <c r="C122" s="23">
        <v>500000</v>
      </c>
      <c r="D122" s="23">
        <v>200000</v>
      </c>
      <c r="E122" s="24">
        <v>0</v>
      </c>
      <c r="F122" s="24">
        <v>15500</v>
      </c>
      <c r="G122" s="24">
        <v>234500</v>
      </c>
      <c r="H122" s="24">
        <v>250000</v>
      </c>
      <c r="I122" s="2"/>
    </row>
    <row r="123" spans="1:9" ht="16.5" customHeight="1">
      <c r="A123" s="22" t="s">
        <v>163</v>
      </c>
      <c r="B123" s="19" t="s">
        <v>164</v>
      </c>
      <c r="C123" s="23">
        <v>300000</v>
      </c>
      <c r="D123" s="23">
        <v>200000</v>
      </c>
      <c r="E123" s="24">
        <v>0</v>
      </c>
      <c r="F123" s="24">
        <v>0</v>
      </c>
      <c r="G123" s="24">
        <v>200000</v>
      </c>
      <c r="H123" s="24">
        <v>100000</v>
      </c>
      <c r="I123" s="2"/>
    </row>
    <row r="124" spans="1:9" ht="27.75" customHeight="1">
      <c r="A124" s="22" t="s">
        <v>165</v>
      </c>
      <c r="B124" s="19" t="s">
        <v>166</v>
      </c>
      <c r="C124" s="23">
        <v>650000</v>
      </c>
      <c r="D124" s="23">
        <v>500000</v>
      </c>
      <c r="E124" s="24">
        <v>271717</v>
      </c>
      <c r="F124" s="24">
        <v>139517</v>
      </c>
      <c r="G124" s="24">
        <v>130766</v>
      </c>
      <c r="H124" s="24">
        <v>108000</v>
      </c>
      <c r="I124" s="2"/>
    </row>
    <row r="125" spans="1:9" ht="16.5" customHeight="1">
      <c r="A125" s="22" t="s">
        <v>167</v>
      </c>
      <c r="B125" s="30" t="s">
        <v>168</v>
      </c>
      <c r="C125" s="25">
        <v>50000</v>
      </c>
      <c r="D125" s="25">
        <v>50000</v>
      </c>
      <c r="E125" s="26">
        <v>13480</v>
      </c>
      <c r="F125" s="26">
        <v>0</v>
      </c>
      <c r="G125" s="26">
        <v>26020</v>
      </c>
      <c r="H125" s="26">
        <v>10500</v>
      </c>
      <c r="I125" s="2"/>
    </row>
    <row r="126" spans="1:9" ht="16.5" customHeight="1">
      <c r="A126" s="22" t="s">
        <v>169</v>
      </c>
      <c r="B126" s="30" t="s">
        <v>170</v>
      </c>
      <c r="C126" s="25">
        <v>500000</v>
      </c>
      <c r="D126" s="25">
        <v>500000</v>
      </c>
      <c r="E126" s="26">
        <v>104780</v>
      </c>
      <c r="F126" s="26">
        <v>191896</v>
      </c>
      <c r="G126" s="26">
        <v>168324</v>
      </c>
      <c r="H126" s="26">
        <v>35000</v>
      </c>
      <c r="I126" s="2"/>
    </row>
    <row r="127" spans="1:10" s="38" customFormat="1" ht="16.5" customHeight="1">
      <c r="A127" s="22" t="s">
        <v>171</v>
      </c>
      <c r="B127" s="30" t="s">
        <v>172</v>
      </c>
      <c r="C127" s="25">
        <v>650000</v>
      </c>
      <c r="D127" s="25">
        <v>650000</v>
      </c>
      <c r="E127" s="26">
        <v>72094</v>
      </c>
      <c r="F127" s="26">
        <v>19240</v>
      </c>
      <c r="G127" s="26">
        <v>300000</v>
      </c>
      <c r="H127" s="26">
        <v>258666</v>
      </c>
      <c r="I127" s="2"/>
      <c r="J127" s="1"/>
    </row>
    <row r="128" spans="1:9" ht="16.5" customHeight="1">
      <c r="A128" s="22" t="s">
        <v>173</v>
      </c>
      <c r="B128" s="30" t="s">
        <v>174</v>
      </c>
      <c r="C128" s="23">
        <v>350000</v>
      </c>
      <c r="D128" s="23">
        <v>200000</v>
      </c>
      <c r="E128" s="24">
        <v>0</v>
      </c>
      <c r="F128" s="24">
        <v>188400</v>
      </c>
      <c r="G128" s="24">
        <v>100000</v>
      </c>
      <c r="H128" s="24">
        <v>61600</v>
      </c>
      <c r="I128" s="2"/>
    </row>
    <row r="129" spans="1:252" s="26" customFormat="1" ht="16.5" customHeight="1">
      <c r="A129" s="22" t="s">
        <v>175</v>
      </c>
      <c r="B129" s="30" t="s">
        <v>176</v>
      </c>
      <c r="C129" s="25">
        <v>200000</v>
      </c>
      <c r="D129" s="25">
        <v>200000</v>
      </c>
      <c r="E129" s="26">
        <v>47786</v>
      </c>
      <c r="F129" s="26">
        <v>0</v>
      </c>
      <c r="G129" s="26">
        <v>102214</v>
      </c>
      <c r="H129" s="26">
        <f>D129/4</f>
        <v>50000</v>
      </c>
      <c r="I129" s="2"/>
      <c r="J129" s="1"/>
      <c r="K129" s="43"/>
      <c r="L129" s="43"/>
      <c r="M129" s="2"/>
      <c r="N129" s="2"/>
      <c r="O129" s="2"/>
      <c r="P129" s="2"/>
      <c r="Q129" s="44"/>
      <c r="R129" s="45"/>
      <c r="S129" s="43"/>
      <c r="T129" s="43"/>
      <c r="U129" s="2"/>
      <c r="V129" s="2"/>
      <c r="W129" s="2"/>
      <c r="X129" s="2"/>
      <c r="Y129" s="44"/>
      <c r="Z129" s="45"/>
      <c r="AA129" s="43"/>
      <c r="AB129" s="43"/>
      <c r="AC129" s="2"/>
      <c r="AD129" s="2"/>
      <c r="AE129" s="2"/>
      <c r="AF129" s="2"/>
      <c r="AG129" s="44"/>
      <c r="AH129" s="45"/>
      <c r="AI129" s="43"/>
      <c r="AJ129" s="43"/>
      <c r="AK129" s="2"/>
      <c r="AL129" s="2"/>
      <c r="AM129" s="2"/>
      <c r="AN129" s="2"/>
      <c r="AO129" s="44"/>
      <c r="AP129" s="45"/>
      <c r="AQ129" s="43"/>
      <c r="AR129" s="43"/>
      <c r="AS129" s="2"/>
      <c r="AT129" s="2"/>
      <c r="AU129" s="2"/>
      <c r="AV129" s="2"/>
      <c r="AW129" s="44"/>
      <c r="AX129" s="45"/>
      <c r="AY129" s="43"/>
      <c r="AZ129" s="43"/>
      <c r="BA129" s="2"/>
      <c r="BB129" s="2"/>
      <c r="BC129" s="2"/>
      <c r="BD129" s="2"/>
      <c r="BE129" s="44"/>
      <c r="BF129" s="45"/>
      <c r="BG129" s="43"/>
      <c r="BH129" s="43"/>
      <c r="BI129" s="2"/>
      <c r="BJ129" s="2"/>
      <c r="BK129" s="2"/>
      <c r="BL129" s="2"/>
      <c r="BM129" s="44"/>
      <c r="BN129" s="45"/>
      <c r="BO129" s="43"/>
      <c r="BP129" s="43"/>
      <c r="BQ129" s="2"/>
      <c r="BR129" s="2"/>
      <c r="BS129" s="2"/>
      <c r="BT129" s="2"/>
      <c r="BU129" s="44"/>
      <c r="BV129" s="45"/>
      <c r="BW129" s="43"/>
      <c r="BX129" s="43"/>
      <c r="BY129" s="2"/>
      <c r="BZ129" s="2"/>
      <c r="CA129" s="2"/>
      <c r="CB129" s="2"/>
      <c r="CC129" s="44"/>
      <c r="CD129" s="45"/>
      <c r="CE129" s="43"/>
      <c r="CF129" s="43"/>
      <c r="CG129" s="2"/>
      <c r="CH129" s="2"/>
      <c r="CI129" s="2"/>
      <c r="CJ129" s="2"/>
      <c r="CK129" s="44"/>
      <c r="CL129" s="27"/>
      <c r="CM129" s="25"/>
      <c r="CN129" s="25"/>
      <c r="CS129" s="22"/>
      <c r="CT129" s="27"/>
      <c r="CU129" s="25"/>
      <c r="CV129" s="25"/>
      <c r="DA129" s="22"/>
      <c r="DB129" s="27"/>
      <c r="DC129" s="25"/>
      <c r="DD129" s="25"/>
      <c r="DI129" s="22"/>
      <c r="DJ129" s="27"/>
      <c r="DK129" s="25"/>
      <c r="DL129" s="25"/>
      <c r="DQ129" s="22"/>
      <c r="DR129" s="27"/>
      <c r="DS129" s="25"/>
      <c r="DT129" s="25"/>
      <c r="DY129" s="22"/>
      <c r="DZ129" s="27"/>
      <c r="EA129" s="25"/>
      <c r="EB129" s="25"/>
      <c r="EG129" s="22"/>
      <c r="EH129" s="27"/>
      <c r="EI129" s="25"/>
      <c r="EJ129" s="25"/>
      <c r="EO129" s="22"/>
      <c r="EP129" s="27"/>
      <c r="EQ129" s="25"/>
      <c r="ER129" s="25"/>
      <c r="EW129" s="22"/>
      <c r="EX129" s="27"/>
      <c r="EY129" s="25"/>
      <c r="EZ129" s="25"/>
      <c r="FE129" s="22"/>
      <c r="FF129" s="27"/>
      <c r="FG129" s="25"/>
      <c r="FH129" s="25"/>
      <c r="FM129" s="22"/>
      <c r="FN129" s="27"/>
      <c r="FO129" s="25"/>
      <c r="FP129" s="25"/>
      <c r="FU129" s="22"/>
      <c r="FV129" s="27"/>
      <c r="FW129" s="25"/>
      <c r="FX129" s="25"/>
      <c r="GC129" s="22"/>
      <c r="GD129" s="27"/>
      <c r="GE129" s="25"/>
      <c r="GF129" s="25"/>
      <c r="GK129" s="22"/>
      <c r="GL129" s="27"/>
      <c r="GM129" s="25"/>
      <c r="GN129" s="25"/>
      <c r="GS129" s="22"/>
      <c r="GT129" s="27"/>
      <c r="GU129" s="25"/>
      <c r="GV129" s="25"/>
      <c r="HA129" s="22"/>
      <c r="HB129" s="27"/>
      <c r="HC129" s="25"/>
      <c r="HD129" s="25"/>
      <c r="HI129" s="22"/>
      <c r="HJ129" s="27"/>
      <c r="HK129" s="25"/>
      <c r="HL129" s="25"/>
      <c r="HQ129" s="22"/>
      <c r="HR129" s="27"/>
      <c r="HS129" s="25"/>
      <c r="HT129" s="25"/>
      <c r="HY129" s="22"/>
      <c r="HZ129" s="27"/>
      <c r="IA129" s="25"/>
      <c r="IB129" s="25"/>
      <c r="IG129" s="22"/>
      <c r="IH129" s="27"/>
      <c r="II129" s="25"/>
      <c r="IJ129" s="25"/>
      <c r="IO129" s="22"/>
      <c r="IP129" s="27"/>
      <c r="IQ129" s="25"/>
      <c r="IR129" s="25"/>
    </row>
    <row r="130" spans="1:252" s="26" customFormat="1" ht="16.5" customHeight="1">
      <c r="A130" s="22" t="s">
        <v>177</v>
      </c>
      <c r="B130" s="30" t="s">
        <v>178</v>
      </c>
      <c r="C130" s="23">
        <v>550000</v>
      </c>
      <c r="D130" s="23">
        <v>300000</v>
      </c>
      <c r="E130" s="24">
        <v>181703</v>
      </c>
      <c r="F130" s="24">
        <v>0</v>
      </c>
      <c r="G130" s="24">
        <v>168297</v>
      </c>
      <c r="H130" s="24">
        <v>200000</v>
      </c>
      <c r="I130" s="2"/>
      <c r="J130" s="1"/>
      <c r="K130" s="43"/>
      <c r="L130" s="43"/>
      <c r="M130" s="2"/>
      <c r="N130" s="2"/>
      <c r="O130" s="2"/>
      <c r="P130" s="2"/>
      <c r="Q130" s="44"/>
      <c r="R130" s="45"/>
      <c r="S130" s="43"/>
      <c r="T130" s="43"/>
      <c r="U130" s="2"/>
      <c r="V130" s="2"/>
      <c r="W130" s="2"/>
      <c r="X130" s="2"/>
      <c r="Y130" s="44"/>
      <c r="Z130" s="45"/>
      <c r="AA130" s="43"/>
      <c r="AB130" s="43"/>
      <c r="AC130" s="2"/>
      <c r="AD130" s="2"/>
      <c r="AE130" s="2"/>
      <c r="AF130" s="2"/>
      <c r="AG130" s="44"/>
      <c r="AH130" s="45"/>
      <c r="AI130" s="43"/>
      <c r="AJ130" s="43"/>
      <c r="AK130" s="2"/>
      <c r="AL130" s="2"/>
      <c r="AM130" s="2"/>
      <c r="AN130" s="2"/>
      <c r="AO130" s="44"/>
      <c r="AP130" s="45"/>
      <c r="AQ130" s="43"/>
      <c r="AR130" s="43"/>
      <c r="AS130" s="2"/>
      <c r="AT130" s="2"/>
      <c r="AU130" s="2"/>
      <c r="AV130" s="2"/>
      <c r="AW130" s="44"/>
      <c r="AX130" s="45"/>
      <c r="AY130" s="43"/>
      <c r="AZ130" s="43"/>
      <c r="BA130" s="2"/>
      <c r="BB130" s="2"/>
      <c r="BC130" s="2"/>
      <c r="BD130" s="2"/>
      <c r="BE130" s="44"/>
      <c r="BF130" s="45"/>
      <c r="BG130" s="43"/>
      <c r="BH130" s="43"/>
      <c r="BI130" s="2"/>
      <c r="BJ130" s="2"/>
      <c r="BK130" s="2"/>
      <c r="BL130" s="2"/>
      <c r="BM130" s="44"/>
      <c r="BN130" s="45"/>
      <c r="BO130" s="43"/>
      <c r="BP130" s="43"/>
      <c r="BQ130" s="2"/>
      <c r="BR130" s="2"/>
      <c r="BS130" s="2"/>
      <c r="BT130" s="2"/>
      <c r="BU130" s="44"/>
      <c r="BV130" s="45"/>
      <c r="BW130" s="43"/>
      <c r="BX130" s="43"/>
      <c r="BY130" s="2"/>
      <c r="BZ130" s="2"/>
      <c r="CA130" s="2"/>
      <c r="CB130" s="2"/>
      <c r="CC130" s="44"/>
      <c r="CD130" s="45"/>
      <c r="CE130" s="43"/>
      <c r="CF130" s="43"/>
      <c r="CG130" s="2"/>
      <c r="CH130" s="2"/>
      <c r="CI130" s="2"/>
      <c r="CJ130" s="2"/>
      <c r="CK130" s="44"/>
      <c r="CL130" s="27"/>
      <c r="CM130" s="25"/>
      <c r="CN130" s="25"/>
      <c r="CS130" s="22"/>
      <c r="CT130" s="27"/>
      <c r="CU130" s="25"/>
      <c r="CV130" s="25"/>
      <c r="DA130" s="22"/>
      <c r="DB130" s="27"/>
      <c r="DC130" s="25"/>
      <c r="DD130" s="25"/>
      <c r="DI130" s="22"/>
      <c r="DJ130" s="27"/>
      <c r="DK130" s="25"/>
      <c r="DL130" s="25"/>
      <c r="DQ130" s="22"/>
      <c r="DR130" s="27"/>
      <c r="DS130" s="25"/>
      <c r="DT130" s="25"/>
      <c r="DY130" s="22"/>
      <c r="DZ130" s="27"/>
      <c r="EA130" s="25"/>
      <c r="EB130" s="25"/>
      <c r="EG130" s="22"/>
      <c r="EH130" s="27"/>
      <c r="EI130" s="25"/>
      <c r="EJ130" s="25"/>
      <c r="EO130" s="22"/>
      <c r="EP130" s="27"/>
      <c r="EQ130" s="25"/>
      <c r="ER130" s="25"/>
      <c r="EW130" s="22"/>
      <c r="EX130" s="27"/>
      <c r="EY130" s="25"/>
      <c r="EZ130" s="25"/>
      <c r="FE130" s="22"/>
      <c r="FF130" s="27"/>
      <c r="FG130" s="25"/>
      <c r="FH130" s="25"/>
      <c r="FM130" s="22"/>
      <c r="FN130" s="27"/>
      <c r="FO130" s="25"/>
      <c r="FP130" s="25"/>
      <c r="FU130" s="22"/>
      <c r="FV130" s="27"/>
      <c r="FW130" s="25"/>
      <c r="FX130" s="25"/>
      <c r="GC130" s="22"/>
      <c r="GD130" s="27"/>
      <c r="GE130" s="25"/>
      <c r="GF130" s="25"/>
      <c r="GK130" s="22"/>
      <c r="GL130" s="27"/>
      <c r="GM130" s="25"/>
      <c r="GN130" s="25"/>
      <c r="GS130" s="22"/>
      <c r="GT130" s="27"/>
      <c r="GU130" s="25"/>
      <c r="GV130" s="25"/>
      <c r="HA130" s="22"/>
      <c r="HB130" s="27"/>
      <c r="HC130" s="25"/>
      <c r="HD130" s="25"/>
      <c r="HI130" s="22"/>
      <c r="HJ130" s="27"/>
      <c r="HK130" s="25"/>
      <c r="HL130" s="25"/>
      <c r="HQ130" s="22"/>
      <c r="HR130" s="27"/>
      <c r="HS130" s="25"/>
      <c r="HT130" s="25"/>
      <c r="HY130" s="22"/>
      <c r="HZ130" s="27"/>
      <c r="IA130" s="25"/>
      <c r="IB130" s="25"/>
      <c r="IG130" s="22"/>
      <c r="IH130" s="27"/>
      <c r="II130" s="25"/>
      <c r="IJ130" s="25"/>
      <c r="IO130" s="22"/>
      <c r="IP130" s="27"/>
      <c r="IQ130" s="25"/>
      <c r="IR130" s="25"/>
    </row>
    <row r="131" spans="1:252" s="26" customFormat="1" ht="16.5" customHeight="1">
      <c r="A131" s="22"/>
      <c r="B131" s="46"/>
      <c r="C131" s="25"/>
      <c r="D131" s="25"/>
      <c r="I131" s="2"/>
      <c r="J131" s="1"/>
      <c r="K131" s="43"/>
      <c r="L131" s="43"/>
      <c r="M131" s="2"/>
      <c r="N131" s="2"/>
      <c r="O131" s="2"/>
      <c r="P131" s="2"/>
      <c r="Q131" s="44"/>
      <c r="R131" s="45"/>
      <c r="S131" s="43"/>
      <c r="T131" s="43"/>
      <c r="U131" s="2"/>
      <c r="V131" s="2"/>
      <c r="W131" s="2"/>
      <c r="X131" s="2"/>
      <c r="Y131" s="44"/>
      <c r="Z131" s="45"/>
      <c r="AA131" s="43"/>
      <c r="AB131" s="43"/>
      <c r="AC131" s="2"/>
      <c r="AD131" s="2"/>
      <c r="AE131" s="2"/>
      <c r="AF131" s="2"/>
      <c r="AG131" s="44"/>
      <c r="AH131" s="45"/>
      <c r="AI131" s="43"/>
      <c r="AJ131" s="43"/>
      <c r="AK131" s="2"/>
      <c r="AL131" s="2"/>
      <c r="AM131" s="2"/>
      <c r="AN131" s="2"/>
      <c r="AO131" s="44"/>
      <c r="AP131" s="45"/>
      <c r="AQ131" s="43"/>
      <c r="AR131" s="43"/>
      <c r="AS131" s="2"/>
      <c r="AT131" s="2"/>
      <c r="AU131" s="2"/>
      <c r="AV131" s="2"/>
      <c r="AW131" s="44"/>
      <c r="AX131" s="45"/>
      <c r="AY131" s="43"/>
      <c r="AZ131" s="43"/>
      <c r="BA131" s="2"/>
      <c r="BB131" s="2"/>
      <c r="BC131" s="2"/>
      <c r="BD131" s="2"/>
      <c r="BE131" s="44"/>
      <c r="BF131" s="45"/>
      <c r="BG131" s="43"/>
      <c r="BH131" s="43"/>
      <c r="BI131" s="2"/>
      <c r="BJ131" s="2"/>
      <c r="BK131" s="2"/>
      <c r="BL131" s="2"/>
      <c r="BM131" s="44"/>
      <c r="BN131" s="45"/>
      <c r="BO131" s="43"/>
      <c r="BP131" s="43"/>
      <c r="BQ131" s="2"/>
      <c r="BR131" s="2"/>
      <c r="BS131" s="2"/>
      <c r="BT131" s="2"/>
      <c r="BU131" s="44"/>
      <c r="BV131" s="45"/>
      <c r="BW131" s="43"/>
      <c r="BX131" s="43"/>
      <c r="BY131" s="2"/>
      <c r="BZ131" s="2"/>
      <c r="CA131" s="2"/>
      <c r="CB131" s="2"/>
      <c r="CC131" s="44"/>
      <c r="CD131" s="45"/>
      <c r="CE131" s="43"/>
      <c r="CF131" s="43"/>
      <c r="CG131" s="2"/>
      <c r="CH131" s="2"/>
      <c r="CI131" s="2"/>
      <c r="CJ131" s="2"/>
      <c r="CK131" s="44"/>
      <c r="CL131" s="27"/>
      <c r="CM131" s="25"/>
      <c r="CN131" s="25"/>
      <c r="CS131" s="22"/>
      <c r="CT131" s="27"/>
      <c r="CU131" s="25"/>
      <c r="CV131" s="25"/>
      <c r="DA131" s="22"/>
      <c r="DB131" s="27"/>
      <c r="DC131" s="25"/>
      <c r="DD131" s="25"/>
      <c r="DI131" s="22"/>
      <c r="DJ131" s="27"/>
      <c r="DK131" s="25"/>
      <c r="DL131" s="25"/>
      <c r="DQ131" s="22"/>
      <c r="DR131" s="27"/>
      <c r="DS131" s="25"/>
      <c r="DT131" s="25"/>
      <c r="DY131" s="22"/>
      <c r="DZ131" s="27"/>
      <c r="EA131" s="25"/>
      <c r="EB131" s="25"/>
      <c r="EG131" s="22"/>
      <c r="EH131" s="27"/>
      <c r="EI131" s="25"/>
      <c r="EJ131" s="25"/>
      <c r="EO131" s="22"/>
      <c r="EP131" s="27"/>
      <c r="EQ131" s="25"/>
      <c r="ER131" s="25"/>
      <c r="EW131" s="22"/>
      <c r="EX131" s="27"/>
      <c r="EY131" s="25"/>
      <c r="EZ131" s="25"/>
      <c r="FE131" s="22"/>
      <c r="FF131" s="27"/>
      <c r="FG131" s="25"/>
      <c r="FH131" s="25"/>
      <c r="FM131" s="22"/>
      <c r="FN131" s="27"/>
      <c r="FO131" s="25"/>
      <c r="FP131" s="25"/>
      <c r="FU131" s="22"/>
      <c r="FV131" s="27"/>
      <c r="FW131" s="25"/>
      <c r="FX131" s="25"/>
      <c r="GC131" s="22"/>
      <c r="GD131" s="27"/>
      <c r="GE131" s="25"/>
      <c r="GF131" s="25"/>
      <c r="GK131" s="22"/>
      <c r="GL131" s="27"/>
      <c r="GM131" s="25"/>
      <c r="GN131" s="25"/>
      <c r="GS131" s="22"/>
      <c r="GT131" s="27"/>
      <c r="GU131" s="25"/>
      <c r="GV131" s="25"/>
      <c r="HA131" s="22"/>
      <c r="HB131" s="27"/>
      <c r="HC131" s="25"/>
      <c r="HD131" s="25"/>
      <c r="HI131" s="22"/>
      <c r="HJ131" s="27"/>
      <c r="HK131" s="25"/>
      <c r="HL131" s="25"/>
      <c r="HQ131" s="22"/>
      <c r="HR131" s="27"/>
      <c r="HS131" s="25"/>
      <c r="HT131" s="25"/>
      <c r="HY131" s="22"/>
      <c r="HZ131" s="27"/>
      <c r="IA131" s="25"/>
      <c r="IB131" s="25"/>
      <c r="IG131" s="22"/>
      <c r="IH131" s="27"/>
      <c r="II131" s="25"/>
      <c r="IJ131" s="25"/>
      <c r="IO131" s="22"/>
      <c r="IP131" s="27"/>
      <c r="IQ131" s="25"/>
      <c r="IR131" s="25"/>
    </row>
    <row r="132" spans="1:9" ht="16.5" customHeight="1">
      <c r="A132" s="22" t="s">
        <v>179</v>
      </c>
      <c r="B132" s="19" t="s">
        <v>180</v>
      </c>
      <c r="C132" s="36">
        <v>2000000</v>
      </c>
      <c r="D132" s="36">
        <v>2000000</v>
      </c>
      <c r="E132" s="37">
        <v>376400</v>
      </c>
      <c r="F132" s="37">
        <v>504620</v>
      </c>
      <c r="G132" s="37">
        <v>501600</v>
      </c>
      <c r="H132" s="37">
        <v>617380</v>
      </c>
      <c r="I132" s="2"/>
    </row>
    <row r="133" spans="1:9" ht="16.5" customHeight="1">
      <c r="A133" s="22" t="s">
        <v>181</v>
      </c>
      <c r="B133" s="30" t="s">
        <v>182</v>
      </c>
      <c r="C133" s="36">
        <v>400000</v>
      </c>
      <c r="D133" s="36">
        <v>400000</v>
      </c>
      <c r="E133" s="37">
        <v>3900</v>
      </c>
      <c r="F133" s="37">
        <v>91571</v>
      </c>
      <c r="G133" s="37">
        <v>150000</v>
      </c>
      <c r="H133" s="37">
        <v>154529</v>
      </c>
      <c r="I133" s="2"/>
    </row>
    <row r="134" spans="1:9" ht="16.5" customHeight="1">
      <c r="A134" s="22" t="s">
        <v>183</v>
      </c>
      <c r="B134" s="30" t="s">
        <v>184</v>
      </c>
      <c r="C134" s="39">
        <v>95000</v>
      </c>
      <c r="D134" s="39">
        <v>4095000</v>
      </c>
      <c r="E134" s="40">
        <v>0</v>
      </c>
      <c r="F134" s="40">
        <v>0</v>
      </c>
      <c r="G134" s="40">
        <v>95000</v>
      </c>
      <c r="H134" s="40">
        <v>0</v>
      </c>
      <c r="I134" s="2"/>
    </row>
    <row r="135" spans="1:9" ht="16.5" customHeight="1">
      <c r="A135" s="22" t="s">
        <v>185</v>
      </c>
      <c r="B135" s="30" t="s">
        <v>186</v>
      </c>
      <c r="C135" s="47">
        <v>0</v>
      </c>
      <c r="D135" s="48">
        <v>1000000</v>
      </c>
      <c r="E135" s="40">
        <v>0</v>
      </c>
      <c r="F135" s="40">
        <v>0</v>
      </c>
      <c r="G135" s="40">
        <v>0</v>
      </c>
      <c r="H135" s="40">
        <v>0</v>
      </c>
      <c r="I135" s="2"/>
    </row>
    <row r="136" spans="1:9" ht="16.5" customHeight="1">
      <c r="A136" s="31" t="s">
        <v>187</v>
      </c>
      <c r="B136" s="33" t="s">
        <v>188</v>
      </c>
      <c r="C136" s="48">
        <v>1000000</v>
      </c>
      <c r="D136" s="40">
        <v>0</v>
      </c>
      <c r="E136" s="40">
        <v>0</v>
      </c>
      <c r="F136" s="40">
        <v>0</v>
      </c>
      <c r="G136" s="40">
        <v>1000000</v>
      </c>
      <c r="H136" s="40">
        <v>0</v>
      </c>
      <c r="I136" s="2"/>
    </row>
    <row r="137" spans="1:9" ht="16.5" customHeight="1">
      <c r="A137" s="22" t="s">
        <v>189</v>
      </c>
      <c r="B137" s="30" t="s">
        <v>190</v>
      </c>
      <c r="C137" s="36">
        <v>400000</v>
      </c>
      <c r="D137" s="36">
        <v>400000</v>
      </c>
      <c r="E137" s="37">
        <v>50100</v>
      </c>
      <c r="F137" s="37">
        <v>56700</v>
      </c>
      <c r="G137" s="37">
        <v>153200</v>
      </c>
      <c r="H137" s="37">
        <v>140000</v>
      </c>
      <c r="I137" s="2"/>
    </row>
    <row r="138" spans="1:9" ht="16.5" customHeight="1">
      <c r="A138" s="22"/>
      <c r="B138" s="19"/>
      <c r="C138" s="25"/>
      <c r="D138" s="25"/>
      <c r="E138" s="26"/>
      <c r="F138" s="26"/>
      <c r="G138" s="26"/>
      <c r="H138" s="26"/>
      <c r="I138" s="2"/>
    </row>
    <row r="139" spans="1:9" ht="16.5" customHeight="1">
      <c r="A139" s="22"/>
      <c r="B139" s="30" t="s">
        <v>191</v>
      </c>
      <c r="C139" s="36">
        <f>SUM(C140:C142)</f>
        <v>1300000</v>
      </c>
      <c r="D139" s="36">
        <f>SUM(D140:D142)</f>
        <v>1100000</v>
      </c>
      <c r="E139" s="36">
        <f>SUM(E140:E142)</f>
        <v>200000</v>
      </c>
      <c r="F139" s="36">
        <f>SUM(F140:F142)</f>
        <v>268144</v>
      </c>
      <c r="G139" s="36">
        <f>SUM(G140:G142)</f>
        <v>381856</v>
      </c>
      <c r="H139" s="36">
        <f>SUM(H140:H142)</f>
        <v>450000</v>
      </c>
      <c r="I139" s="2"/>
    </row>
    <row r="140" spans="1:9" ht="16.5" customHeight="1">
      <c r="A140" s="22" t="s">
        <v>192</v>
      </c>
      <c r="B140" s="30" t="s">
        <v>193</v>
      </c>
      <c r="C140" s="25">
        <v>800000</v>
      </c>
      <c r="D140" s="25">
        <v>800000</v>
      </c>
      <c r="E140" s="26">
        <f>D140/4</f>
        <v>200000</v>
      </c>
      <c r="F140" s="26">
        <f>D140/4</f>
        <v>200000</v>
      </c>
      <c r="G140" s="26">
        <f>D140/4</f>
        <v>200000</v>
      </c>
      <c r="H140" s="26">
        <f>D140/4</f>
        <v>200000</v>
      </c>
      <c r="I140" s="2"/>
    </row>
    <row r="141" spans="1:9" ht="16.5" customHeight="1">
      <c r="A141" s="22" t="s">
        <v>194</v>
      </c>
      <c r="B141" s="30" t="s">
        <v>195</v>
      </c>
      <c r="C141" s="23">
        <v>400000</v>
      </c>
      <c r="D141" s="23">
        <v>200000</v>
      </c>
      <c r="E141" s="24">
        <v>0</v>
      </c>
      <c r="F141" s="24">
        <v>68144</v>
      </c>
      <c r="G141" s="24">
        <v>181856</v>
      </c>
      <c r="H141" s="24">
        <v>150000</v>
      </c>
      <c r="I141" s="2"/>
    </row>
    <row r="142" spans="1:9" ht="16.5" customHeight="1">
      <c r="A142" s="22" t="s">
        <v>196</v>
      </c>
      <c r="B142" s="30" t="s">
        <v>197</v>
      </c>
      <c r="C142" s="25">
        <v>100000</v>
      </c>
      <c r="D142" s="25">
        <v>100000</v>
      </c>
      <c r="E142" s="26">
        <v>0</v>
      </c>
      <c r="F142" s="26">
        <v>0</v>
      </c>
      <c r="G142" s="26">
        <v>0</v>
      </c>
      <c r="H142" s="26">
        <v>100000</v>
      </c>
      <c r="I142" s="2"/>
    </row>
    <row r="143" spans="1:9" ht="16.5" customHeight="1">
      <c r="A143" s="22"/>
      <c r="B143" s="30"/>
      <c r="C143" s="25"/>
      <c r="D143" s="25"/>
      <c r="E143" s="26"/>
      <c r="F143" s="26"/>
      <c r="G143" s="26"/>
      <c r="H143" s="26"/>
      <c r="I143" s="2"/>
    </row>
    <row r="144" spans="1:17" ht="16.5" customHeight="1">
      <c r="A144" s="22"/>
      <c r="B144" s="16" t="s">
        <v>198</v>
      </c>
      <c r="C144" s="36">
        <f>C145+C146+C148+C151+C153+C158+C164+C165+C167+C168+C170+C175+C177+C181+C183+C189</f>
        <v>20531000</v>
      </c>
      <c r="D144" s="36">
        <f>D145+D146+D148+D151+D153+D158+D164+D165+D167+D168+D170+D175+D177+D181+D183+D189</f>
        <v>18131000</v>
      </c>
      <c r="E144" s="36">
        <f>E145+E146+E148+E151+E153+E158+E164+E165+E167+E168+E170+E175+E177+E181+E183+E189</f>
        <v>3925411</v>
      </c>
      <c r="F144" s="36">
        <f>F145+F146+F148+F151+F153+F158+F164+F165+F167+F168+F170+F175+F177+F181+F183+F189</f>
        <v>5085865</v>
      </c>
      <c r="G144" s="36">
        <f>G145+G146+G148+G151+G153+G158+G164+G165+G167+G168+G170+G175+G177+G181+G183+G189</f>
        <v>6145603</v>
      </c>
      <c r="H144" s="36">
        <f>H145+H146+H148+H151+H153+H158+H164+H165+H167+H168+H170+H175+H177+H181+H183+H189</f>
        <v>5374121</v>
      </c>
      <c r="I144" s="2"/>
      <c r="K144" s="49"/>
      <c r="L144" s="49"/>
      <c r="M144" s="49"/>
      <c r="N144" s="49"/>
      <c r="O144" s="49"/>
      <c r="P144" s="49"/>
      <c r="Q144" s="49"/>
    </row>
    <row r="145" spans="1:13" ht="16.5" customHeight="1">
      <c r="A145" s="22" t="s">
        <v>199</v>
      </c>
      <c r="B145" s="30" t="s">
        <v>200</v>
      </c>
      <c r="C145" s="36">
        <v>200000</v>
      </c>
      <c r="D145" s="36">
        <v>200000</v>
      </c>
      <c r="E145" s="37">
        <v>0</v>
      </c>
      <c r="F145" s="37">
        <v>200000</v>
      </c>
      <c r="G145" s="37">
        <v>0</v>
      </c>
      <c r="H145" s="37">
        <v>0</v>
      </c>
      <c r="I145" s="2"/>
      <c r="K145" s="49"/>
      <c r="L145" s="49"/>
      <c r="M145" s="49"/>
    </row>
    <row r="146" spans="1:9" ht="16.5" customHeight="1">
      <c r="A146" s="22" t="s">
        <v>201</v>
      </c>
      <c r="B146" s="30" t="s">
        <v>202</v>
      </c>
      <c r="C146" s="36">
        <v>200000</v>
      </c>
      <c r="D146" s="36">
        <v>200000</v>
      </c>
      <c r="E146" s="37">
        <v>0</v>
      </c>
      <c r="F146" s="37">
        <v>0</v>
      </c>
      <c r="G146" s="37">
        <v>100000</v>
      </c>
      <c r="H146" s="37">
        <v>100000</v>
      </c>
      <c r="I146" s="2"/>
    </row>
    <row r="147" spans="1:9" ht="16.5" customHeight="1">
      <c r="A147" s="22"/>
      <c r="B147" s="19"/>
      <c r="C147" s="25"/>
      <c r="D147" s="25"/>
      <c r="E147" s="26"/>
      <c r="F147" s="26"/>
      <c r="G147" s="26"/>
      <c r="H147" s="26"/>
      <c r="I147" s="2"/>
    </row>
    <row r="148" spans="1:9" ht="16.5" customHeight="1">
      <c r="A148" s="22"/>
      <c r="B148" s="19" t="s">
        <v>203</v>
      </c>
      <c r="C148" s="36">
        <f>SUM(C149)</f>
        <v>300000</v>
      </c>
      <c r="D148" s="36">
        <f>SUM(D149)</f>
        <v>100000</v>
      </c>
      <c r="E148" s="36">
        <f>SUM(E149)</f>
        <v>0</v>
      </c>
      <c r="F148" s="36">
        <f>SUM(F149)</f>
        <v>0</v>
      </c>
      <c r="G148" s="36">
        <f>SUM(G149)</f>
        <v>300000</v>
      </c>
      <c r="H148" s="36">
        <f>SUM(H149)</f>
        <v>0</v>
      </c>
      <c r="I148" s="2"/>
    </row>
    <row r="149" spans="1:9" ht="16.5" customHeight="1">
      <c r="A149" s="22" t="s">
        <v>204</v>
      </c>
      <c r="B149" s="19" t="s">
        <v>205</v>
      </c>
      <c r="C149" s="23">
        <v>300000</v>
      </c>
      <c r="D149" s="23">
        <v>100000</v>
      </c>
      <c r="E149" s="24">
        <v>0</v>
      </c>
      <c r="F149" s="24">
        <v>0</v>
      </c>
      <c r="G149" s="24">
        <v>300000</v>
      </c>
      <c r="H149" s="24">
        <v>0</v>
      </c>
      <c r="I149" s="2"/>
    </row>
    <row r="150" spans="1:9" ht="16.5" customHeight="1">
      <c r="A150" s="22"/>
      <c r="B150" s="19"/>
      <c r="C150" s="25"/>
      <c r="D150" s="25"/>
      <c r="E150" s="26"/>
      <c r="F150" s="26"/>
      <c r="G150" s="26"/>
      <c r="H150" s="26"/>
      <c r="I150" s="2"/>
    </row>
    <row r="151" spans="1:9" ht="29.25" customHeight="1">
      <c r="A151" s="22" t="s">
        <v>206</v>
      </c>
      <c r="B151" s="27" t="s">
        <v>207</v>
      </c>
      <c r="C151" s="36">
        <v>300000</v>
      </c>
      <c r="D151" s="36">
        <v>300000</v>
      </c>
      <c r="E151" s="37">
        <v>105991</v>
      </c>
      <c r="F151" s="37">
        <v>63000</v>
      </c>
      <c r="G151" s="37">
        <v>71009</v>
      </c>
      <c r="H151" s="37">
        <v>60000</v>
      </c>
      <c r="I151" s="2"/>
    </row>
    <row r="152" spans="1:9" ht="16.5" customHeight="1">
      <c r="A152" s="22"/>
      <c r="B152" s="27"/>
      <c r="C152" s="25"/>
      <c r="D152" s="25"/>
      <c r="E152" s="26"/>
      <c r="F152" s="26"/>
      <c r="G152" s="26"/>
      <c r="H152" s="26"/>
      <c r="I152" s="2"/>
    </row>
    <row r="153" spans="1:9" ht="24" customHeight="1">
      <c r="A153" s="22"/>
      <c r="B153" s="30" t="s">
        <v>208</v>
      </c>
      <c r="C153" s="36">
        <f>SUM(C154:C156)</f>
        <v>1280000</v>
      </c>
      <c r="D153" s="36">
        <f>SUM(D154:D156)</f>
        <v>1280000</v>
      </c>
      <c r="E153" s="36">
        <f>SUM(E154:E156)</f>
        <v>310026</v>
      </c>
      <c r="F153" s="36">
        <f>SUM(F154:F156)</f>
        <v>310026</v>
      </c>
      <c r="G153" s="36">
        <f>SUM(G154:G156)</f>
        <v>339948</v>
      </c>
      <c r="H153" s="36">
        <f>SUM(H154:H156)</f>
        <v>320000</v>
      </c>
      <c r="I153" s="2"/>
    </row>
    <row r="154" spans="1:9" ht="26.25" customHeight="1">
      <c r="A154" s="22" t="s">
        <v>209</v>
      </c>
      <c r="B154" s="30" t="s">
        <v>210</v>
      </c>
      <c r="C154" s="25">
        <v>480000</v>
      </c>
      <c r="D154" s="25">
        <v>480000</v>
      </c>
      <c r="E154" s="26">
        <v>116748</v>
      </c>
      <c r="F154" s="26">
        <v>116748</v>
      </c>
      <c r="G154" s="26">
        <v>126504</v>
      </c>
      <c r="H154" s="26">
        <f aca="true" t="shared" si="3" ref="H154:H156">D154/4</f>
        <v>120000</v>
      </c>
      <c r="I154" s="2"/>
    </row>
    <row r="155" spans="1:9" ht="35.25" customHeight="1">
      <c r="A155" s="22" t="s">
        <v>211</v>
      </c>
      <c r="B155" s="30" t="s">
        <v>212</v>
      </c>
      <c r="C155" s="25">
        <v>300000</v>
      </c>
      <c r="D155" s="25">
        <v>300000</v>
      </c>
      <c r="E155" s="26">
        <v>70908</v>
      </c>
      <c r="F155" s="26">
        <v>70908</v>
      </c>
      <c r="G155" s="26">
        <v>83184</v>
      </c>
      <c r="H155" s="26">
        <f t="shared" si="3"/>
        <v>75000</v>
      </c>
      <c r="I155" s="2"/>
    </row>
    <row r="156" spans="1:9" ht="27" customHeight="1">
      <c r="A156" s="22" t="s">
        <v>213</v>
      </c>
      <c r="B156" s="30" t="s">
        <v>214</v>
      </c>
      <c r="C156" s="25">
        <v>500000</v>
      </c>
      <c r="D156" s="25">
        <v>500000</v>
      </c>
      <c r="E156" s="26">
        <v>122370</v>
      </c>
      <c r="F156" s="26">
        <v>122370</v>
      </c>
      <c r="G156" s="26">
        <v>130260</v>
      </c>
      <c r="H156" s="26">
        <f t="shared" si="3"/>
        <v>125000</v>
      </c>
      <c r="I156" s="2"/>
    </row>
    <row r="157" spans="1:9" ht="16.5" customHeight="1">
      <c r="A157" s="22"/>
      <c r="B157" s="19"/>
      <c r="C157" s="25"/>
      <c r="D157" s="25"/>
      <c r="E157" s="26"/>
      <c r="F157" s="26"/>
      <c r="G157" s="26"/>
      <c r="H157" s="26"/>
      <c r="I157" s="2"/>
    </row>
    <row r="158" spans="1:9" ht="16.5" customHeight="1">
      <c r="A158" s="22"/>
      <c r="B158" s="30" t="s">
        <v>215</v>
      </c>
      <c r="C158" s="36">
        <f>SUM(C159:C162)</f>
        <v>1450000</v>
      </c>
      <c r="D158" s="36">
        <f>SUM(D159:D162)</f>
        <v>1450000</v>
      </c>
      <c r="E158" s="36">
        <f>SUM(E159:E162)</f>
        <v>242611</v>
      </c>
      <c r="F158" s="36">
        <f>SUM(F159:F162)</f>
        <v>454294</v>
      </c>
      <c r="G158" s="36">
        <f>SUM(G159:G162)</f>
        <v>440595</v>
      </c>
      <c r="H158" s="36">
        <f>SUM(H159:H162)</f>
        <v>312500</v>
      </c>
      <c r="I158" s="2"/>
    </row>
    <row r="159" spans="1:9" ht="16.5" customHeight="1">
      <c r="A159" s="22" t="s">
        <v>216</v>
      </c>
      <c r="B159" s="30" t="s">
        <v>217</v>
      </c>
      <c r="C159" s="25">
        <v>350000</v>
      </c>
      <c r="D159" s="25">
        <v>350000</v>
      </c>
      <c r="E159" s="26">
        <v>80600</v>
      </c>
      <c r="F159" s="26">
        <v>72611</v>
      </c>
      <c r="G159" s="26">
        <v>109289</v>
      </c>
      <c r="H159" s="26">
        <f aca="true" t="shared" si="4" ref="H159:H160">D159/4</f>
        <v>87500</v>
      </c>
      <c r="I159" s="2"/>
    </row>
    <row r="160" spans="1:9" ht="27" customHeight="1">
      <c r="A160" s="22" t="s">
        <v>218</v>
      </c>
      <c r="B160" s="30" t="s">
        <v>219</v>
      </c>
      <c r="C160" s="25">
        <v>400000</v>
      </c>
      <c r="D160" s="25">
        <v>400000</v>
      </c>
      <c r="E160" s="26">
        <v>91144</v>
      </c>
      <c r="F160" s="26">
        <v>91144</v>
      </c>
      <c r="G160" s="26">
        <v>117712</v>
      </c>
      <c r="H160" s="26">
        <f t="shared" si="4"/>
        <v>100000</v>
      </c>
      <c r="I160" s="2"/>
    </row>
    <row r="161" spans="1:9" ht="21.75" customHeight="1">
      <c r="A161" s="22" t="s">
        <v>220</v>
      </c>
      <c r="B161" s="30" t="s">
        <v>221</v>
      </c>
      <c r="C161" s="25">
        <v>500000</v>
      </c>
      <c r="D161" s="25">
        <v>500000</v>
      </c>
      <c r="E161" s="26">
        <v>34890</v>
      </c>
      <c r="F161" s="26">
        <v>226516</v>
      </c>
      <c r="G161" s="26">
        <v>163594</v>
      </c>
      <c r="H161" s="26">
        <v>75000</v>
      </c>
      <c r="I161" s="2"/>
    </row>
    <row r="162" spans="1:9" ht="21.75" customHeight="1">
      <c r="A162" s="22" t="s">
        <v>222</v>
      </c>
      <c r="B162" s="30" t="s">
        <v>223</v>
      </c>
      <c r="C162" s="25">
        <v>200000</v>
      </c>
      <c r="D162" s="25">
        <v>200000</v>
      </c>
      <c r="E162" s="26">
        <v>35977</v>
      </c>
      <c r="F162" s="26">
        <v>64023</v>
      </c>
      <c r="G162" s="26">
        <f>D162/4</f>
        <v>50000</v>
      </c>
      <c r="H162" s="26">
        <f>D162/4</f>
        <v>50000</v>
      </c>
      <c r="I162" s="2"/>
    </row>
    <row r="163" spans="1:9" ht="24" customHeight="1">
      <c r="A163" s="22"/>
      <c r="B163" s="30"/>
      <c r="C163" s="25"/>
      <c r="D163" s="25"/>
      <c r="E163" s="26"/>
      <c r="F163" s="26"/>
      <c r="G163" s="26"/>
      <c r="H163" s="26"/>
      <c r="I163" s="2"/>
    </row>
    <row r="164" spans="1:9" ht="24" customHeight="1">
      <c r="A164" s="22" t="s">
        <v>224</v>
      </c>
      <c r="B164" s="30" t="s">
        <v>225</v>
      </c>
      <c r="C164" s="36">
        <v>10000000</v>
      </c>
      <c r="D164" s="36">
        <v>10000000</v>
      </c>
      <c r="E164" s="37">
        <f>D164/4</f>
        <v>2500000</v>
      </c>
      <c r="F164" s="37">
        <f>D164/4</f>
        <v>2500000</v>
      </c>
      <c r="G164" s="37">
        <f>D164/4</f>
        <v>2500000</v>
      </c>
      <c r="H164" s="37">
        <f aca="true" t="shared" si="5" ref="H164:H165">D164/4</f>
        <v>2500000</v>
      </c>
      <c r="I164" s="2"/>
    </row>
    <row r="165" spans="1:9" ht="24" customHeight="1">
      <c r="A165" s="22" t="s">
        <v>226</v>
      </c>
      <c r="B165" s="30" t="s">
        <v>227</v>
      </c>
      <c r="C165" s="36">
        <v>250000</v>
      </c>
      <c r="D165" s="36">
        <v>250000</v>
      </c>
      <c r="E165" s="37">
        <v>58380</v>
      </c>
      <c r="F165" s="37">
        <v>64050</v>
      </c>
      <c r="G165" s="37">
        <v>65070</v>
      </c>
      <c r="H165" s="37">
        <f t="shared" si="5"/>
        <v>62500</v>
      </c>
      <c r="I165" s="2"/>
    </row>
    <row r="166" spans="1:9" ht="16.5" customHeight="1">
      <c r="A166" s="22"/>
      <c r="B166" s="30"/>
      <c r="C166" s="36"/>
      <c r="D166" s="36"/>
      <c r="E166" s="37"/>
      <c r="F166" s="37"/>
      <c r="G166" s="37"/>
      <c r="H166" s="37"/>
      <c r="I166" s="2"/>
    </row>
    <row r="167" spans="1:9" ht="16.5" customHeight="1">
      <c r="A167" s="22" t="s">
        <v>228</v>
      </c>
      <c r="B167" s="30" t="s">
        <v>229</v>
      </c>
      <c r="C167" s="36">
        <v>160000</v>
      </c>
      <c r="D167" s="36">
        <v>160000</v>
      </c>
      <c r="E167" s="37">
        <v>16498</v>
      </c>
      <c r="F167" s="37">
        <v>104311</v>
      </c>
      <c r="G167" s="37">
        <v>20689</v>
      </c>
      <c r="H167" s="37">
        <v>18502</v>
      </c>
      <c r="I167" s="2"/>
    </row>
    <row r="168" spans="1:10" s="38" customFormat="1" ht="16.5" customHeight="1">
      <c r="A168" s="22" t="s">
        <v>230</v>
      </c>
      <c r="B168" s="19" t="s">
        <v>231</v>
      </c>
      <c r="C168" s="36">
        <v>200000</v>
      </c>
      <c r="D168" s="36">
        <v>200000</v>
      </c>
      <c r="E168" s="37">
        <v>16800</v>
      </c>
      <c r="F168" s="37">
        <v>37200</v>
      </c>
      <c r="G168" s="37">
        <v>86012</v>
      </c>
      <c r="H168" s="37">
        <v>59988</v>
      </c>
      <c r="I168" s="2"/>
      <c r="J168" s="1"/>
    </row>
    <row r="169" spans="1:9" ht="16.5" customHeight="1">
      <c r="A169" s="22"/>
      <c r="B169" s="19"/>
      <c r="C169" s="25"/>
      <c r="D169" s="25"/>
      <c r="E169" s="37"/>
      <c r="F169" s="37"/>
      <c r="G169" s="37"/>
      <c r="H169" s="37"/>
      <c r="I169" s="2"/>
    </row>
    <row r="170" spans="1:9" ht="16.5" customHeight="1">
      <c r="A170" s="50"/>
      <c r="B170" s="30" t="s">
        <v>232</v>
      </c>
      <c r="C170" s="36">
        <f>SUM(C171:C173)</f>
        <v>1400000</v>
      </c>
      <c r="D170" s="36">
        <f>SUM(D171:D173)</f>
        <v>1200000</v>
      </c>
      <c r="E170" s="36">
        <f>SUM(E171:E173)</f>
        <v>350000</v>
      </c>
      <c r="F170" s="36">
        <f>SUM(F171:F173)</f>
        <v>350000</v>
      </c>
      <c r="G170" s="36">
        <f>SUM(G171:G173)</f>
        <v>350000</v>
      </c>
      <c r="H170" s="36">
        <f>SUM(H171:H173)</f>
        <v>350000</v>
      </c>
      <c r="I170" s="2"/>
    </row>
    <row r="171" spans="1:9" ht="16.5" customHeight="1">
      <c r="A171" s="22" t="s">
        <v>233</v>
      </c>
      <c r="B171" s="30" t="s">
        <v>234</v>
      </c>
      <c r="C171" s="25">
        <v>1050000</v>
      </c>
      <c r="D171" s="25">
        <v>1050000</v>
      </c>
      <c r="E171" s="26">
        <f>D171/4</f>
        <v>262500</v>
      </c>
      <c r="F171" s="26">
        <f>D171/4</f>
        <v>262500</v>
      </c>
      <c r="G171" s="26">
        <f>D171/4</f>
        <v>262500</v>
      </c>
      <c r="H171" s="26">
        <f>D171/4</f>
        <v>262500</v>
      </c>
      <c r="I171" s="2"/>
    </row>
    <row r="172" spans="1:9" ht="16.5" customHeight="1">
      <c r="A172" s="22" t="s">
        <v>235</v>
      </c>
      <c r="B172" s="30" t="s">
        <v>236</v>
      </c>
      <c r="C172" s="23">
        <v>150000</v>
      </c>
      <c r="D172" s="23">
        <v>50000</v>
      </c>
      <c r="E172" s="24">
        <v>37500</v>
      </c>
      <c r="F172" s="24">
        <v>37500</v>
      </c>
      <c r="G172" s="24">
        <v>37500</v>
      </c>
      <c r="H172" s="24">
        <v>37500</v>
      </c>
      <c r="I172" s="2"/>
    </row>
    <row r="173" spans="1:9" ht="16.5" customHeight="1">
      <c r="A173" s="22" t="s">
        <v>237</v>
      </c>
      <c r="B173" s="30" t="s">
        <v>238</v>
      </c>
      <c r="C173" s="23">
        <v>200000</v>
      </c>
      <c r="D173" s="23">
        <v>100000</v>
      </c>
      <c r="E173" s="24">
        <v>50000</v>
      </c>
      <c r="F173" s="24">
        <v>50000</v>
      </c>
      <c r="G173" s="24">
        <v>50000</v>
      </c>
      <c r="H173" s="24">
        <v>50000</v>
      </c>
      <c r="I173" s="2"/>
    </row>
    <row r="174" spans="1:9" ht="16.5" customHeight="1">
      <c r="A174" s="22"/>
      <c r="B174" s="19"/>
      <c r="C174" s="25"/>
      <c r="D174" s="25"/>
      <c r="E174" s="26"/>
      <c r="F174" s="26"/>
      <c r="G174" s="26"/>
      <c r="H174" s="26"/>
      <c r="I174" s="2"/>
    </row>
    <row r="175" spans="1:9" ht="16.5" customHeight="1">
      <c r="A175" s="22" t="s">
        <v>239</v>
      </c>
      <c r="B175" s="30" t="s">
        <v>240</v>
      </c>
      <c r="C175" s="36">
        <v>41000</v>
      </c>
      <c r="D175" s="36">
        <v>41000</v>
      </c>
      <c r="E175" s="37">
        <v>6300</v>
      </c>
      <c r="F175" s="37">
        <v>6300</v>
      </c>
      <c r="G175" s="37">
        <f>D175/4</f>
        <v>10250</v>
      </c>
      <c r="H175" s="37">
        <v>18150</v>
      </c>
      <c r="I175" s="2"/>
    </row>
    <row r="176" spans="1:9" ht="16.5" customHeight="1">
      <c r="A176" s="22"/>
      <c r="B176" s="19"/>
      <c r="C176" s="25"/>
      <c r="D176" s="25"/>
      <c r="E176" s="26"/>
      <c r="F176" s="26"/>
      <c r="G176" s="26"/>
      <c r="H176" s="26"/>
      <c r="I176" s="2"/>
    </row>
    <row r="177" spans="1:9" ht="16.5" customHeight="1">
      <c r="A177" s="22"/>
      <c r="B177" s="19" t="s">
        <v>241</v>
      </c>
      <c r="C177" s="37">
        <f>SUM(C178:C179)</f>
        <v>1050000</v>
      </c>
      <c r="D177" s="37">
        <f>SUM(D178:D179)</f>
        <v>1450000</v>
      </c>
      <c r="E177" s="37">
        <f>SUM(E178:E179)</f>
        <v>212805</v>
      </c>
      <c r="F177" s="37">
        <f>SUM(F178:F179)</f>
        <v>296814</v>
      </c>
      <c r="G177" s="37">
        <f>SUM(G178:G179)</f>
        <v>272500</v>
      </c>
      <c r="H177" s="37">
        <f>SUM(H178:H179)</f>
        <v>267881</v>
      </c>
      <c r="I177" s="2"/>
    </row>
    <row r="178" spans="1:9" ht="16.5" customHeight="1">
      <c r="A178" s="22" t="s">
        <v>242</v>
      </c>
      <c r="B178" s="19" t="s">
        <v>243</v>
      </c>
      <c r="C178" s="25">
        <v>50000</v>
      </c>
      <c r="D178" s="25">
        <v>50000</v>
      </c>
      <c r="E178" s="26">
        <v>0</v>
      </c>
      <c r="F178" s="26">
        <v>1230</v>
      </c>
      <c r="G178" s="26">
        <v>22500</v>
      </c>
      <c r="H178" s="26">
        <v>26270</v>
      </c>
      <c r="I178" s="2"/>
    </row>
    <row r="179" spans="1:9" ht="16.5" customHeight="1">
      <c r="A179" s="22" t="s">
        <v>244</v>
      </c>
      <c r="B179" s="19" t="s">
        <v>245</v>
      </c>
      <c r="C179" s="23">
        <v>1000000</v>
      </c>
      <c r="D179" s="23">
        <v>1400000</v>
      </c>
      <c r="E179" s="24">
        <v>212805</v>
      </c>
      <c r="F179" s="24">
        <v>295584</v>
      </c>
      <c r="G179" s="24">
        <v>250000</v>
      </c>
      <c r="H179" s="24">
        <v>241611</v>
      </c>
      <c r="I179" s="2"/>
    </row>
    <row r="180" spans="1:9" ht="16.5" customHeight="1">
      <c r="A180" s="22"/>
      <c r="B180" s="19"/>
      <c r="C180" s="25"/>
      <c r="D180" s="25"/>
      <c r="E180" s="26"/>
      <c r="F180" s="26"/>
      <c r="G180" s="26"/>
      <c r="H180" s="26"/>
      <c r="I180" s="2"/>
    </row>
    <row r="181" spans="1:9" ht="16.5" customHeight="1">
      <c r="A181" s="22" t="s">
        <v>246</v>
      </c>
      <c r="B181" s="30" t="s">
        <v>247</v>
      </c>
      <c r="C181" s="36">
        <v>100000</v>
      </c>
      <c r="D181" s="36">
        <v>100000</v>
      </c>
      <c r="E181" s="37">
        <v>16000</v>
      </c>
      <c r="F181" s="37">
        <v>36500</v>
      </c>
      <c r="G181" s="37">
        <v>34500</v>
      </c>
      <c r="H181" s="37">
        <v>13000</v>
      </c>
      <c r="I181" s="2"/>
    </row>
    <row r="182" spans="1:9" ht="16.5" customHeight="1">
      <c r="A182" s="22"/>
      <c r="B182" s="19"/>
      <c r="C182" s="25"/>
      <c r="D182" s="25"/>
      <c r="E182" s="26"/>
      <c r="F182" s="26"/>
      <c r="G182" s="26"/>
      <c r="H182" s="26"/>
      <c r="I182" s="2"/>
    </row>
    <row r="183" spans="1:10" s="38" customFormat="1" ht="16.5" customHeight="1">
      <c r="A183" s="22"/>
      <c r="B183" s="30" t="s">
        <v>248</v>
      </c>
      <c r="C183" s="36">
        <f>SUM(C184:C186)</f>
        <v>600000</v>
      </c>
      <c r="D183" s="36">
        <f>SUM(D184:D186)</f>
        <v>600000</v>
      </c>
      <c r="E183" s="36">
        <f>SUM(E184:E186)</f>
        <v>73500</v>
      </c>
      <c r="F183" s="36">
        <f>SUM(F184:F186)</f>
        <v>362500</v>
      </c>
      <c r="G183" s="36">
        <f>SUM(G184:G186)</f>
        <v>72400</v>
      </c>
      <c r="H183" s="36">
        <f>SUM(H184:H186)</f>
        <v>91600</v>
      </c>
      <c r="I183" s="2"/>
      <c r="J183" s="1"/>
    </row>
    <row r="184" spans="1:9" ht="16.5" customHeight="1">
      <c r="A184" s="22" t="s">
        <v>249</v>
      </c>
      <c r="B184" s="19" t="s">
        <v>250</v>
      </c>
      <c r="C184" s="25">
        <v>50000</v>
      </c>
      <c r="D184" s="25">
        <v>50000</v>
      </c>
      <c r="E184" s="26">
        <v>17000</v>
      </c>
      <c r="F184" s="26">
        <v>0</v>
      </c>
      <c r="G184" s="26">
        <v>26000</v>
      </c>
      <c r="H184" s="26">
        <v>7000</v>
      </c>
      <c r="I184" s="2"/>
    </row>
    <row r="185" spans="1:9" ht="16.5" customHeight="1">
      <c r="A185" s="22" t="s">
        <v>251</v>
      </c>
      <c r="B185" s="30" t="s">
        <v>252</v>
      </c>
      <c r="C185" s="25">
        <v>349100</v>
      </c>
      <c r="D185" s="25">
        <v>349100</v>
      </c>
      <c r="E185" s="26">
        <v>56500</v>
      </c>
      <c r="F185" s="26">
        <v>161600</v>
      </c>
      <c r="G185" s="26">
        <v>46400</v>
      </c>
      <c r="H185" s="26">
        <v>84600</v>
      </c>
      <c r="I185" s="2"/>
    </row>
    <row r="186" spans="1:9" ht="16.5" customHeight="1">
      <c r="A186" s="22" t="s">
        <v>253</v>
      </c>
      <c r="B186" s="30" t="s">
        <v>254</v>
      </c>
      <c r="C186" s="25">
        <v>200900</v>
      </c>
      <c r="D186" s="25">
        <v>200900</v>
      </c>
      <c r="E186" s="26">
        <v>0</v>
      </c>
      <c r="F186" s="26">
        <v>200900</v>
      </c>
      <c r="G186" s="26">
        <v>0</v>
      </c>
      <c r="H186" s="26">
        <v>0</v>
      </c>
      <c r="I186" s="2"/>
    </row>
    <row r="187" spans="1:9" ht="16.5" customHeight="1">
      <c r="A187" s="22"/>
      <c r="B187" s="19"/>
      <c r="C187" s="25"/>
      <c r="D187" s="25"/>
      <c r="E187" s="26"/>
      <c r="F187" s="26"/>
      <c r="G187" s="26"/>
      <c r="H187" s="26"/>
      <c r="I187" s="2"/>
    </row>
    <row r="188" spans="1:9" ht="16.5" customHeight="1">
      <c r="A188" s="22"/>
      <c r="B188" s="16" t="s">
        <v>76</v>
      </c>
      <c r="C188" s="36"/>
      <c r="D188" s="36"/>
      <c r="E188" s="26"/>
      <c r="F188" s="26"/>
      <c r="G188" s="26"/>
      <c r="H188" s="26"/>
      <c r="I188" s="2"/>
    </row>
    <row r="189" spans="1:9" ht="16.5" customHeight="1">
      <c r="A189" s="22"/>
      <c r="B189" s="30" t="s">
        <v>255</v>
      </c>
      <c r="C189" s="36">
        <f>SUM(C190:C192)</f>
        <v>3000000</v>
      </c>
      <c r="D189" s="36">
        <f>SUM(D190:D192)</f>
        <v>600000</v>
      </c>
      <c r="E189" s="36">
        <f>SUM(E190:E192)</f>
        <v>16500</v>
      </c>
      <c r="F189" s="36">
        <f>SUM(F190:F192)</f>
        <v>300870</v>
      </c>
      <c r="G189" s="36">
        <f>SUM(G190:G192)</f>
        <v>1482630</v>
      </c>
      <c r="H189" s="36">
        <f>SUM(H190:H192)</f>
        <v>1200000</v>
      </c>
      <c r="I189" s="2"/>
    </row>
    <row r="190" spans="1:9" ht="16.5" customHeight="1">
      <c r="A190" s="22" t="s">
        <v>256</v>
      </c>
      <c r="B190" s="19" t="s">
        <v>257</v>
      </c>
      <c r="C190" s="23">
        <v>1000000</v>
      </c>
      <c r="D190" s="23">
        <v>400000</v>
      </c>
      <c r="E190" s="24">
        <v>0</v>
      </c>
      <c r="F190" s="24">
        <v>125000</v>
      </c>
      <c r="G190" s="24">
        <v>575000</v>
      </c>
      <c r="H190" s="24">
        <v>300000</v>
      </c>
      <c r="I190" s="2"/>
    </row>
    <row r="191" spans="1:9" ht="16.5" customHeight="1">
      <c r="A191" s="22" t="s">
        <v>258</v>
      </c>
      <c r="B191" s="30" t="s">
        <v>259</v>
      </c>
      <c r="C191" s="23">
        <v>1000000</v>
      </c>
      <c r="D191" s="23">
        <v>200000</v>
      </c>
      <c r="E191" s="24">
        <v>16500</v>
      </c>
      <c r="F191" s="24">
        <v>175870</v>
      </c>
      <c r="G191" s="24">
        <v>407630</v>
      </c>
      <c r="H191" s="24">
        <v>400000</v>
      </c>
      <c r="I191" s="2"/>
    </row>
    <row r="192" spans="1:9" ht="16.5" customHeight="1">
      <c r="A192" s="31" t="s">
        <v>260</v>
      </c>
      <c r="B192" s="33" t="s">
        <v>261</v>
      </c>
      <c r="C192" s="23">
        <v>1000000</v>
      </c>
      <c r="D192" s="23">
        <v>0</v>
      </c>
      <c r="E192" s="24">
        <v>0</v>
      </c>
      <c r="F192" s="24">
        <v>0</v>
      </c>
      <c r="G192" s="24">
        <v>500000</v>
      </c>
      <c r="H192" s="24">
        <v>500000</v>
      </c>
      <c r="I192" s="2"/>
    </row>
    <row r="193" spans="1:9" ht="18.75" customHeight="1">
      <c r="A193" s="22"/>
      <c r="B193" s="19"/>
      <c r="C193" s="25"/>
      <c r="D193" s="25"/>
      <c r="E193" s="26"/>
      <c r="F193" s="26"/>
      <c r="G193" s="26"/>
      <c r="H193" s="26"/>
      <c r="I193" s="2"/>
    </row>
    <row r="194" spans="1:9" ht="12.75" customHeight="1">
      <c r="A194" s="30"/>
      <c r="B194" s="30" t="s">
        <v>262</v>
      </c>
      <c r="C194" s="40">
        <f>C51+C109+C144+C5</f>
        <v>86226000</v>
      </c>
      <c r="D194" s="37">
        <f>D51+D109+D144+D5</f>
        <v>86226000</v>
      </c>
      <c r="E194" s="37">
        <f>E51+E109+E144+E5</f>
        <v>16534028</v>
      </c>
      <c r="F194" s="37">
        <f>F51+F109+F144+F5</f>
        <v>18844281</v>
      </c>
      <c r="G194" s="37">
        <f>G51+G109+G144+G5</f>
        <v>31746152</v>
      </c>
      <c r="H194" s="37">
        <f>H51+H109+H144+H5</f>
        <v>19101539</v>
      </c>
      <c r="I194" s="2"/>
    </row>
    <row r="195" spans="1:9" ht="12.75" customHeight="1">
      <c r="A195" s="30"/>
      <c r="B195" s="30" t="s">
        <v>263</v>
      </c>
      <c r="C195" s="40">
        <f>C194-C5</f>
        <v>72516000</v>
      </c>
      <c r="D195" s="37">
        <f>D194-D5</f>
        <v>72516000</v>
      </c>
      <c r="E195" s="37">
        <f>E194-E5</f>
        <v>14260247</v>
      </c>
      <c r="F195" s="37">
        <f>F194-F5</f>
        <v>18026467</v>
      </c>
      <c r="G195" s="37">
        <f>G194-G5</f>
        <v>21991580</v>
      </c>
      <c r="H195" s="37">
        <f>H194-H5</f>
        <v>18237706</v>
      </c>
      <c r="I195" s="2"/>
    </row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">
    <mergeCell ref="A1:H1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L2" sqref="L2"/>
    </sheetView>
  </sheetViews>
  <sheetFormatPr defaultColWidth="9.140625" defaultRowHeight="12.75" customHeight="1"/>
  <cols>
    <col min="1" max="1" width="4.421875" style="1" customWidth="1"/>
    <col min="2" max="2" width="30.421875" style="1" customWidth="1"/>
    <col min="3" max="3" width="7.421875" style="51" customWidth="1"/>
    <col min="4" max="4" width="10.28125" style="51" customWidth="1"/>
    <col min="5" max="6" width="12.421875" style="2" customWidth="1"/>
    <col min="7" max="7" width="12.421875" style="52" customWidth="1"/>
    <col min="8" max="8" width="9.421875" style="52" customWidth="1"/>
    <col min="9" max="9" width="12.421875" style="1" customWidth="1"/>
    <col min="10" max="255" width="8.421875" style="1" customWidth="1"/>
    <col min="256" max="16384" width="8.421875" style="0" customWidth="1"/>
  </cols>
  <sheetData>
    <row r="1" spans="1:11" ht="36" customHeight="1">
      <c r="A1" s="3" t="s">
        <v>264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1" customHeight="1">
      <c r="A2" s="53" t="s">
        <v>265</v>
      </c>
      <c r="B2" s="54" t="s">
        <v>266</v>
      </c>
      <c r="C2" s="55" t="s">
        <v>267</v>
      </c>
      <c r="D2" s="55" t="s">
        <v>268</v>
      </c>
      <c r="E2" s="56" t="s">
        <v>269</v>
      </c>
      <c r="F2" s="57" t="s">
        <v>270</v>
      </c>
      <c r="G2" s="58" t="s">
        <v>271</v>
      </c>
      <c r="H2" s="59" t="s">
        <v>272</v>
      </c>
      <c r="I2" s="60" t="s">
        <v>273</v>
      </c>
      <c r="J2" s="60" t="s">
        <v>274</v>
      </c>
      <c r="K2" s="60" t="s">
        <v>275</v>
      </c>
    </row>
    <row r="3" spans="1:11" ht="50.25" customHeight="1">
      <c r="A3" s="53"/>
      <c r="B3" s="54"/>
      <c r="C3" s="55"/>
      <c r="D3" s="55"/>
      <c r="E3" s="56"/>
      <c r="F3" s="57"/>
      <c r="G3" s="58"/>
      <c r="H3" s="59"/>
      <c r="I3" s="60"/>
      <c r="J3" s="60"/>
      <c r="K3" s="60"/>
    </row>
    <row r="4" spans="1:11" ht="16.5" customHeight="1">
      <c r="A4" s="15"/>
      <c r="B4" s="61" t="s">
        <v>9</v>
      </c>
      <c r="C4" s="22"/>
      <c r="D4" s="22"/>
      <c r="E4" s="21">
        <v>0</v>
      </c>
      <c r="F4" s="21">
        <v>1600000</v>
      </c>
      <c r="G4" s="62"/>
      <c r="H4" s="63"/>
      <c r="I4" s="30"/>
      <c r="J4" s="30"/>
      <c r="K4" s="30"/>
    </row>
    <row r="5" spans="1:11" ht="27.75" customHeight="1">
      <c r="A5" s="22" t="s">
        <v>276</v>
      </c>
      <c r="B5" s="30" t="s">
        <v>65</v>
      </c>
      <c r="C5" s="64" t="s">
        <v>277</v>
      </c>
      <c r="D5" s="64" t="s">
        <v>278</v>
      </c>
      <c r="E5" s="23">
        <v>0</v>
      </c>
      <c r="F5" s="25">
        <v>1600000</v>
      </c>
      <c r="G5" s="65"/>
      <c r="H5" s="66"/>
      <c r="I5" s="30"/>
      <c r="J5" s="30"/>
      <c r="K5" s="30"/>
    </row>
    <row r="6" spans="1:11" ht="16.5" customHeight="1">
      <c r="A6" s="22"/>
      <c r="B6" s="67"/>
      <c r="C6" s="64"/>
      <c r="D6" s="64"/>
      <c r="E6" s="25"/>
      <c r="F6" s="25"/>
      <c r="G6" s="66"/>
      <c r="H6" s="66"/>
      <c r="I6" s="30"/>
      <c r="J6" s="30"/>
      <c r="K6" s="30"/>
    </row>
    <row r="7" spans="1:11" ht="16.5" customHeight="1">
      <c r="A7" s="22"/>
      <c r="B7" s="61" t="s">
        <v>127</v>
      </c>
      <c r="C7" s="22" t="s">
        <v>279</v>
      </c>
      <c r="D7" s="64"/>
      <c r="E7" s="36">
        <f>SUM(E8:E10)</f>
        <v>9600000</v>
      </c>
      <c r="F7" s="36">
        <f>SUM(F8:F10)</f>
        <v>10600000</v>
      </c>
      <c r="G7" s="68"/>
      <c r="H7" s="69"/>
      <c r="I7" s="30"/>
      <c r="J7" s="30"/>
      <c r="K7" s="30"/>
    </row>
    <row r="8" spans="1:11" ht="16.5" customHeight="1">
      <c r="A8" s="22" t="s">
        <v>68</v>
      </c>
      <c r="B8" s="67" t="s">
        <v>128</v>
      </c>
      <c r="C8" s="22"/>
      <c r="D8" s="64" t="s">
        <v>280</v>
      </c>
      <c r="E8" s="23">
        <v>6750000</v>
      </c>
      <c r="F8" s="25">
        <v>7500000</v>
      </c>
      <c r="G8" s="65" t="s">
        <v>281</v>
      </c>
      <c r="H8" s="65" t="s">
        <v>282</v>
      </c>
      <c r="I8" s="30">
        <v>9134220</v>
      </c>
      <c r="J8" s="30" t="s">
        <v>283</v>
      </c>
      <c r="K8" s="70" t="s">
        <v>284</v>
      </c>
    </row>
    <row r="9" spans="1:11" ht="16.5" customHeight="1">
      <c r="A9" s="22" t="s">
        <v>129</v>
      </c>
      <c r="B9" s="67" t="s">
        <v>130</v>
      </c>
      <c r="C9" s="22"/>
      <c r="D9" s="64" t="s">
        <v>280</v>
      </c>
      <c r="E9" s="23">
        <v>2750000</v>
      </c>
      <c r="F9" s="25">
        <v>3000000</v>
      </c>
      <c r="G9" s="65"/>
      <c r="H9" s="65" t="s">
        <v>285</v>
      </c>
      <c r="I9" s="30">
        <v>9132100</v>
      </c>
      <c r="J9" s="30" t="s">
        <v>283</v>
      </c>
      <c r="K9" s="70"/>
    </row>
    <row r="10" spans="1:11" ht="16.5" customHeight="1">
      <c r="A10" s="22" t="s">
        <v>131</v>
      </c>
      <c r="B10" s="67" t="s">
        <v>132</v>
      </c>
      <c r="C10" s="22"/>
      <c r="D10" s="64" t="s">
        <v>280</v>
      </c>
      <c r="E10" s="25">
        <v>100000</v>
      </c>
      <c r="F10" s="25">
        <v>100000</v>
      </c>
      <c r="G10" s="65"/>
      <c r="H10" s="65" t="s">
        <v>285</v>
      </c>
      <c r="I10" s="30">
        <v>9133000</v>
      </c>
      <c r="J10" s="30" t="s">
        <v>283</v>
      </c>
      <c r="K10" s="70"/>
    </row>
    <row r="11" spans="1:11" ht="16.5" customHeight="1">
      <c r="A11" s="22"/>
      <c r="B11" s="67"/>
      <c r="C11" s="64"/>
      <c r="D11" s="64"/>
      <c r="E11" s="25"/>
      <c r="F11" s="25"/>
      <c r="G11" s="66"/>
      <c r="H11" s="66"/>
      <c r="I11" s="30"/>
      <c r="J11" s="30"/>
      <c r="K11" s="30"/>
    </row>
    <row r="12" spans="1:11" ht="16.5" customHeight="1">
      <c r="A12" s="22" t="s">
        <v>135</v>
      </c>
      <c r="B12" s="61" t="s">
        <v>136</v>
      </c>
      <c r="C12" s="64" t="s">
        <v>286</v>
      </c>
      <c r="D12" s="64" t="s">
        <v>280</v>
      </c>
      <c r="E12" s="36">
        <v>9000000</v>
      </c>
      <c r="F12" s="36">
        <v>9000000</v>
      </c>
      <c r="G12" s="65" t="s">
        <v>281</v>
      </c>
      <c r="H12" s="65" t="s">
        <v>282</v>
      </c>
      <c r="I12" s="71" t="s">
        <v>287</v>
      </c>
      <c r="J12" s="30" t="s">
        <v>283</v>
      </c>
      <c r="K12" s="30"/>
    </row>
    <row r="13" spans="1:11" ht="16.5" customHeight="1">
      <c r="A13" s="22"/>
      <c r="B13" s="67"/>
      <c r="C13" s="64"/>
      <c r="D13" s="64"/>
      <c r="E13" s="36"/>
      <c r="F13" s="36"/>
      <c r="G13" s="66"/>
      <c r="H13" s="66"/>
      <c r="I13" s="30"/>
      <c r="J13" s="30"/>
      <c r="K13" s="30"/>
    </row>
    <row r="14" spans="1:11" ht="16.5" customHeight="1">
      <c r="A14" s="22" t="s">
        <v>183</v>
      </c>
      <c r="B14" s="61" t="s">
        <v>288</v>
      </c>
      <c r="C14" s="64" t="s">
        <v>289</v>
      </c>
      <c r="D14" s="64" t="s">
        <v>280</v>
      </c>
      <c r="E14" s="39">
        <v>0</v>
      </c>
      <c r="F14" s="36">
        <v>4000000</v>
      </c>
      <c r="G14" s="66"/>
      <c r="H14" s="66"/>
      <c r="I14" s="30"/>
      <c r="J14" s="30"/>
      <c r="K14" s="30"/>
    </row>
    <row r="15" spans="1:11" ht="16.5" customHeight="1">
      <c r="A15" s="22"/>
      <c r="B15" s="67"/>
      <c r="C15" s="64"/>
      <c r="D15" s="64"/>
      <c r="E15" s="36"/>
      <c r="F15" s="36"/>
      <c r="G15" s="66"/>
      <c r="H15" s="66"/>
      <c r="I15" s="30"/>
      <c r="J15" s="30"/>
      <c r="K15" s="30"/>
    </row>
    <row r="16" spans="1:11" ht="24.75" customHeight="1">
      <c r="A16" s="22"/>
      <c r="B16" s="72" t="s">
        <v>290</v>
      </c>
      <c r="C16" s="64"/>
      <c r="D16" s="64"/>
      <c r="E16" s="36">
        <f>SUM(E17:E17)</f>
        <v>10000000</v>
      </c>
      <c r="F16" s="36">
        <f>SUM(F17:F17)</f>
        <v>10000000</v>
      </c>
      <c r="G16" s="68"/>
      <c r="H16" s="69"/>
      <c r="I16" s="30"/>
      <c r="J16" s="30"/>
      <c r="K16" s="30"/>
    </row>
    <row r="17" spans="1:14" ht="33" customHeight="1">
      <c r="A17" s="22" t="s">
        <v>224</v>
      </c>
      <c r="B17" s="67" t="s">
        <v>225</v>
      </c>
      <c r="C17" s="64" t="s">
        <v>291</v>
      </c>
      <c r="D17" s="64" t="s">
        <v>278</v>
      </c>
      <c r="E17" s="25">
        <v>10000000</v>
      </c>
      <c r="F17" s="25">
        <v>10000000</v>
      </c>
      <c r="G17" s="65" t="s">
        <v>281</v>
      </c>
      <c r="H17" s="66" t="s">
        <v>282</v>
      </c>
      <c r="I17" s="30">
        <v>50000000</v>
      </c>
      <c r="J17" s="30" t="s">
        <v>283</v>
      </c>
      <c r="K17" s="30"/>
      <c r="L17" s="73"/>
      <c r="M17" s="73"/>
      <c r="N17" s="73"/>
    </row>
    <row r="18" spans="1:14" ht="33" customHeight="1">
      <c r="A18" s="22"/>
      <c r="B18" s="67"/>
      <c r="C18" s="64"/>
      <c r="D18" s="64"/>
      <c r="E18" s="25"/>
      <c r="F18" s="25"/>
      <c r="G18" s="65"/>
      <c r="H18" s="66"/>
      <c r="I18" s="30"/>
      <c r="J18" s="30"/>
      <c r="K18" s="30"/>
      <c r="L18" s="73"/>
      <c r="M18" s="73"/>
      <c r="N18" s="73"/>
    </row>
    <row r="19" spans="1:11" ht="16.5" customHeight="1">
      <c r="A19" s="22"/>
      <c r="B19" s="67"/>
      <c r="C19" s="64"/>
      <c r="D19" s="64"/>
      <c r="E19" s="25"/>
      <c r="F19" s="25"/>
      <c r="G19" s="66"/>
      <c r="H19" s="66"/>
      <c r="I19" s="30"/>
      <c r="J19" s="30"/>
      <c r="K19" s="30"/>
    </row>
    <row r="20" spans="1:11" ht="16.5" customHeight="1">
      <c r="A20" s="50"/>
      <c r="B20" s="72" t="s">
        <v>292</v>
      </c>
      <c r="C20" s="22" t="s">
        <v>293</v>
      </c>
      <c r="D20" s="64"/>
      <c r="E20" s="36">
        <f>SUM(E21:E23)</f>
        <v>1400000</v>
      </c>
      <c r="F20" s="36">
        <f>SUM(F21:F23)</f>
        <v>1200000</v>
      </c>
      <c r="G20" s="68"/>
      <c r="H20" s="69"/>
      <c r="I20" s="30"/>
      <c r="J20" s="30"/>
      <c r="K20" s="30"/>
    </row>
    <row r="21" spans="1:11" ht="16.5" customHeight="1">
      <c r="A21" s="22" t="s">
        <v>233</v>
      </c>
      <c r="B21" s="74" t="s">
        <v>234</v>
      </c>
      <c r="C21" s="22"/>
      <c r="D21" s="64" t="s">
        <v>278</v>
      </c>
      <c r="E21" s="25">
        <v>1050000</v>
      </c>
      <c r="F21" s="25">
        <v>1050000</v>
      </c>
      <c r="G21" s="65" t="s">
        <v>281</v>
      </c>
      <c r="H21" s="65" t="s">
        <v>294</v>
      </c>
      <c r="I21" s="30">
        <v>66510000</v>
      </c>
      <c r="J21" s="30" t="s">
        <v>283</v>
      </c>
      <c r="K21" s="70" t="s">
        <v>284</v>
      </c>
    </row>
    <row r="22" spans="1:11" ht="16.5" customHeight="1">
      <c r="A22" s="22" t="s">
        <v>237</v>
      </c>
      <c r="B22" s="74" t="s">
        <v>295</v>
      </c>
      <c r="C22" s="22"/>
      <c r="D22" s="64" t="s">
        <v>278</v>
      </c>
      <c r="E22" s="23">
        <v>200000</v>
      </c>
      <c r="F22" s="25">
        <v>50000</v>
      </c>
      <c r="G22" s="65"/>
      <c r="H22" s="65"/>
      <c r="I22" s="30">
        <v>66512100</v>
      </c>
      <c r="J22" s="30" t="s">
        <v>283</v>
      </c>
      <c r="K22" s="70">
        <v>7986</v>
      </c>
    </row>
    <row r="23" spans="1:11" ht="31.5" customHeight="1">
      <c r="A23" s="22" t="s">
        <v>235</v>
      </c>
      <c r="B23" s="74" t="s">
        <v>296</v>
      </c>
      <c r="C23" s="22"/>
      <c r="D23" s="64" t="s">
        <v>278</v>
      </c>
      <c r="E23" s="23">
        <v>150000</v>
      </c>
      <c r="F23" s="25">
        <v>100000</v>
      </c>
      <c r="G23" s="65"/>
      <c r="H23" s="65"/>
      <c r="I23" s="30">
        <v>66512210</v>
      </c>
      <c r="J23" s="30" t="s">
        <v>283</v>
      </c>
      <c r="K23" s="70">
        <v>7988</v>
      </c>
    </row>
    <row r="24" spans="1:11" ht="16.5" customHeight="1">
      <c r="A24" s="22"/>
      <c r="B24" s="67"/>
      <c r="C24" s="64"/>
      <c r="D24" s="64"/>
      <c r="E24" s="25"/>
      <c r="F24" s="25"/>
      <c r="G24" s="66"/>
      <c r="H24" s="66"/>
      <c r="I24" s="30"/>
      <c r="J24" s="30"/>
      <c r="K24" s="30"/>
    </row>
    <row r="25" spans="1:11" ht="18" customHeight="1">
      <c r="A25" s="22"/>
      <c r="B25" s="67"/>
      <c r="C25" s="64"/>
      <c r="D25" s="64"/>
      <c r="E25" s="25"/>
      <c r="F25" s="25"/>
      <c r="G25" s="66"/>
      <c r="H25" s="66"/>
      <c r="I25" s="30"/>
      <c r="J25" s="30"/>
      <c r="K25" s="30"/>
    </row>
    <row r="26" spans="1:11" ht="12.75" customHeight="1">
      <c r="A26" s="30"/>
      <c r="B26" s="74" t="s">
        <v>262</v>
      </c>
      <c r="C26" s="75"/>
      <c r="D26" s="75"/>
      <c r="E26" s="24">
        <f>E4+E7+E12+E14+E16+E20</f>
        <v>30000000</v>
      </c>
      <c r="F26" s="24">
        <f>F4+F7+F12+F14+F16+F20</f>
        <v>36400000</v>
      </c>
      <c r="G26" s="26"/>
      <c r="H26" s="26"/>
      <c r="I26" s="26"/>
      <c r="J26" s="26"/>
      <c r="K26" s="26"/>
    </row>
    <row r="27" spans="1:11" ht="12.75" customHeight="1">
      <c r="A27" s="30"/>
      <c r="B27" s="74" t="s">
        <v>263</v>
      </c>
      <c r="C27" s="75"/>
      <c r="D27" s="75"/>
      <c r="E27" s="24">
        <f>E26-E4</f>
        <v>30000000</v>
      </c>
      <c r="F27" s="24">
        <f>F26-F4</f>
        <v>34800000</v>
      </c>
      <c r="G27" s="66"/>
      <c r="H27" s="66"/>
      <c r="I27" s="30"/>
      <c r="J27" s="30"/>
      <c r="K27" s="30"/>
    </row>
  </sheetData>
  <sheetProtection selectLockedCells="1" selectUnlockedCells="1"/>
  <mergeCells count="19">
    <mergeCell ref="A1:K1"/>
    <mergeCell ref="A2:A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C7:C10"/>
    <mergeCell ref="G8:G10"/>
    <mergeCell ref="H8:H10"/>
    <mergeCell ref="K8:K10"/>
    <mergeCell ref="C20:C23"/>
    <mergeCell ref="G21:G23"/>
    <mergeCell ref="H21:H23"/>
    <mergeCell ref="K21:K2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2022-01-20T07:14:20Z</cp:lastPrinted>
  <dcterms:modified xsi:type="dcterms:W3CDTF">2022-03-09T09:35:35Z</dcterms:modified>
  <cp:category/>
  <cp:version/>
  <cp:contentType/>
  <cp:contentStatus/>
  <cp:revision>105</cp:revision>
</cp:coreProperties>
</file>