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1 план набавке" sheetId="1" r:id="rId1"/>
  </sheets>
  <definedNames/>
  <calcPr fullCalcOnLoad="1"/>
</workbook>
</file>

<file path=xl/sharedStrings.xml><?xml version="1.0" encoding="utf-8"?>
<sst xmlns="http://schemas.openxmlformats.org/spreadsheetml/2006/main" count="314" uniqueCount="279">
  <si>
    <t xml:space="preserve">ПЛАНИРАНА ФИНАНСИЈСКА СРЕДСТВА ЗА НАБАВКУ ДОБАРА, РАДОВА И УСЛУГА ЗА ОБАВЉАЊЕ ДЕЛАТНОСТИ У 2021. ГОДИНИ </t>
  </si>
  <si>
    <t>Усвојено:</t>
  </si>
  <si>
    <t>Легенда</t>
  </si>
  <si>
    <t>Годишњи план за 2021</t>
  </si>
  <si>
    <t>Трећи ребаланс Плана набавке  2020</t>
  </si>
  <si>
    <t>I квартал</t>
  </si>
  <si>
    <t>II квартал</t>
  </si>
  <si>
    <t>III квартал</t>
  </si>
  <si>
    <t>IV квартал</t>
  </si>
  <si>
    <t>5599  Инвестиције</t>
  </si>
  <si>
    <t>ДОБРА</t>
  </si>
  <si>
    <t>1</t>
  </si>
  <si>
    <t xml:space="preserve">55998     Компјутерска опрема          </t>
  </si>
  <si>
    <t>2</t>
  </si>
  <si>
    <t>5599811  Софтвер за подземни катастар за давање                      услуга</t>
  </si>
  <si>
    <t xml:space="preserve">55992      Опрема за УПОВ </t>
  </si>
  <si>
    <t>3</t>
  </si>
  <si>
    <t xml:space="preserve">5599202 Реконструкција цевовода код песколова                      за  УПОВ </t>
  </si>
  <si>
    <t>4</t>
  </si>
  <si>
    <t>559926  ПЛЦ модули за МР-2</t>
  </si>
  <si>
    <t>5</t>
  </si>
  <si>
    <t>559927 Фреквентни регулатори за УПОВ</t>
  </si>
  <si>
    <t>6</t>
  </si>
  <si>
    <t>559928 Ротор за мешалицу за УПОВ</t>
  </si>
  <si>
    <t>7</t>
  </si>
  <si>
    <t>559911 Подводна пумпа</t>
  </si>
  <si>
    <t>559912    Опрема за водозахват и бунаре</t>
  </si>
  <si>
    <t>8</t>
  </si>
  <si>
    <t>5599121 Фреквентни регулатор за водозахват</t>
  </si>
  <si>
    <t>9</t>
  </si>
  <si>
    <t>5599122 Индукцијски водомери за бунаре</t>
  </si>
  <si>
    <t>9a</t>
  </si>
  <si>
    <t>5599123 Израда пројекта и изградња бунара                               Торњош</t>
  </si>
  <si>
    <t>559904  Опрема за водовод</t>
  </si>
  <si>
    <t>10</t>
  </si>
  <si>
    <t>5599041 Санација водоводне мреже</t>
  </si>
  <si>
    <t>11</t>
  </si>
  <si>
    <t>5599961 Половно сервисно возило</t>
  </si>
  <si>
    <t>12</t>
  </si>
  <si>
    <r>
      <rPr>
        <sz val="10"/>
        <rFont val="Times New Roman"/>
        <family val="1"/>
      </rPr>
      <t>559954</t>
    </r>
    <r>
      <rPr>
        <sz val="10"/>
        <color indexed="8"/>
        <rFont val="Times New Roman"/>
        <family val="1"/>
      </rPr>
      <t xml:space="preserve">   Kаналска дизалица</t>
    </r>
  </si>
  <si>
    <t>13</t>
  </si>
  <si>
    <t>5599962  Половно теретно возило</t>
  </si>
  <si>
    <t>559905  Опрема за зелене површине</t>
  </si>
  <si>
    <t>14</t>
  </si>
  <si>
    <t>5599051 Самоходна косачица велика</t>
  </si>
  <si>
    <t>15</t>
  </si>
  <si>
    <t>5599053 Моторна тестера</t>
  </si>
  <si>
    <t>16</t>
  </si>
  <si>
    <t>5599941 Трактор</t>
  </si>
  <si>
    <t>17</t>
  </si>
  <si>
    <t>5599055 Приколица за превоз малих машина</t>
  </si>
  <si>
    <t>18</t>
  </si>
  <si>
    <t>5599971 Хидраулична платформа до 25м</t>
  </si>
  <si>
    <t>19</t>
  </si>
  <si>
    <t>5599951 Дробилица за гране</t>
  </si>
  <si>
    <t>20</t>
  </si>
  <si>
    <t>5599952 Тример за траву</t>
  </si>
  <si>
    <t>21</t>
  </si>
  <si>
    <t>5599953 Дувач лишћа са компресором</t>
  </si>
  <si>
    <t>559906  Опрема за пијаце</t>
  </si>
  <si>
    <t>22</t>
  </si>
  <si>
    <t>5599061 Фискална каса</t>
  </si>
  <si>
    <t>559908 Опрема за смећаре</t>
  </si>
  <si>
    <t>23</t>
  </si>
  <si>
    <t>5599081 Контејнери за смеће од 1,1м3</t>
  </si>
  <si>
    <t>24</t>
  </si>
  <si>
    <t>5599071 Фарбање фасаде</t>
  </si>
  <si>
    <t>25</t>
  </si>
  <si>
    <t xml:space="preserve">5599074 Инвестиционо одржавање олимпијског                         базена – фарбање </t>
  </si>
  <si>
    <t>26</t>
  </si>
  <si>
    <t>559932 Учешће у инвестицији бушење бунара</t>
  </si>
  <si>
    <t>26а</t>
  </si>
  <si>
    <t xml:space="preserve">559935  Пилот пројекат-побољшање квалитета                           пијаће воде </t>
  </si>
  <si>
    <t>26б</t>
  </si>
  <si>
    <t>5599124 Опрема за хлорисање</t>
  </si>
  <si>
    <t>26в</t>
  </si>
  <si>
    <t>55996     Елаборат о резервама подземних вода</t>
  </si>
  <si>
    <t>26г</t>
  </si>
  <si>
    <t>55999531 Усисивач лишћа</t>
  </si>
  <si>
    <t>УСЛУГЕ</t>
  </si>
  <si>
    <t>27</t>
  </si>
  <si>
    <r>
      <rPr>
        <sz val="10"/>
        <rFont val="Times New Roman"/>
        <family val="1"/>
      </rPr>
      <t xml:space="preserve">559971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Пројекти изведених стања бунара(пренос                   из 2018)</t>
    </r>
  </si>
  <si>
    <t>28</t>
  </si>
  <si>
    <t>5599731Пројекат бунара Кеви</t>
  </si>
  <si>
    <t>29</t>
  </si>
  <si>
    <t>5599732 Пројекат бунара Б-8/2</t>
  </si>
  <si>
    <t>30</t>
  </si>
  <si>
    <r>
      <rPr>
        <sz val="10"/>
        <rFont val="Times New Roman"/>
        <family val="1"/>
      </rPr>
      <t xml:space="preserve">559974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Обнова пројекта Црпна станица са                               резервоаром (пренос из 2017)</t>
    </r>
  </si>
  <si>
    <t>31</t>
  </si>
  <si>
    <t>559976 Акциони план за УПОВ</t>
  </si>
  <si>
    <t>31а</t>
  </si>
  <si>
    <t>5599260 Развој плц програма</t>
  </si>
  <si>
    <t>32</t>
  </si>
  <si>
    <t>55993    Регенерација бунара</t>
  </si>
  <si>
    <t>32a</t>
  </si>
  <si>
    <t>559936 Ревитализација бунара Колонија</t>
  </si>
  <si>
    <t>5599611 Израда геолошко техничке документације                   за изворишта Торњош-Кеви-Богараш-                           Горњи Брег (уговор од 08.08.2019)</t>
  </si>
  <si>
    <t>559963 Генерална поправка радне машине</t>
  </si>
  <si>
    <t>5599631 Генерална поправка мотора</t>
  </si>
  <si>
    <t>559964 Генерална поравка вакум пупме Каналјета</t>
  </si>
  <si>
    <t>5599261 ПЛЦ радови на Скади</t>
  </si>
  <si>
    <t>5599125 Трафо ревизија</t>
  </si>
  <si>
    <t>55990711 Фарбање управне зграде Водозахват</t>
  </si>
  <si>
    <t>РАДОВИ</t>
  </si>
  <si>
    <t>5110-5135</t>
  </si>
  <si>
    <r>
      <rPr>
        <sz val="10"/>
        <rFont val="Times New Roman"/>
        <family val="1"/>
      </rPr>
      <t xml:space="preserve">5110 </t>
    </r>
    <r>
      <rPr>
        <sz val="10"/>
        <color indexed="8"/>
        <rFont val="Times New Roman Cyr"/>
        <family val="1"/>
      </rPr>
      <t>Потрошни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</si>
  <si>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511000 Водомери и остали наменски материјал</t>
  </si>
  <si>
    <r>
      <rPr>
        <sz val="10"/>
        <rFont val="Times New Roman"/>
        <family val="1"/>
      </rPr>
      <t xml:space="preserve">511001 </t>
    </r>
    <r>
      <rPr>
        <sz val="10"/>
        <color indexed="8"/>
        <rFont val="Times New Roman Cyr"/>
        <family val="1"/>
      </rPr>
      <t>Водоводни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</si>
  <si>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r>
      <rPr>
        <sz val="10"/>
        <rFont val="Times New Roman"/>
        <family val="1"/>
      </rPr>
      <t xml:space="preserve">511002 </t>
    </r>
    <r>
      <rPr>
        <sz val="10"/>
        <color indexed="8"/>
        <rFont val="Times New Roman Cyr"/>
        <family val="1"/>
      </rPr>
      <t>Канализациони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</si>
  <si>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r>
      <rPr>
        <sz val="10"/>
        <rFont val="Times New Roman"/>
        <family val="1"/>
      </rPr>
      <t xml:space="preserve">511003 </t>
    </r>
    <r>
      <rPr>
        <sz val="10"/>
        <color indexed="8"/>
        <rFont val="Times New Roman Cyr"/>
        <family val="1"/>
      </rPr>
      <t>Грађевински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материјал</t>
    </r>
  </si>
  <si>
    <t>511031 Ручни прибори</t>
  </si>
  <si>
    <r>
      <rPr>
        <sz val="10"/>
        <rFont val="Times New Roman"/>
        <family val="1"/>
      </rPr>
      <t xml:space="preserve">511004 </t>
    </r>
    <r>
      <rPr>
        <sz val="10"/>
        <color indexed="8"/>
        <rFont val="Times New Roman Cyr"/>
        <family val="1"/>
      </rPr>
      <t>Електроматеријал</t>
    </r>
  </si>
  <si>
    <r>
      <rPr>
        <sz val="10"/>
        <rFont val="Times New Roman"/>
        <family val="1"/>
      </rPr>
      <t xml:space="preserve">511005 </t>
    </r>
    <r>
      <rPr>
        <sz val="10"/>
        <color indexed="8"/>
        <rFont val="Times New Roman Cyr"/>
        <family val="1"/>
      </rPr>
      <t>Хемијски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производи</t>
    </r>
  </si>
  <si>
    <r>
      <rPr>
        <sz val="10"/>
        <rFont val="Times New Roman"/>
        <family val="1"/>
      </rPr>
      <t xml:space="preserve">511051 </t>
    </r>
    <r>
      <rPr>
        <sz val="10"/>
        <color indexed="8"/>
        <rFont val="Times New Roman Cyr"/>
        <family val="1"/>
      </rPr>
      <t>Производи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чишћење</t>
    </r>
  </si>
  <si>
    <r>
      <rPr>
        <sz val="10"/>
        <rFont val="Times New Roman"/>
        <family val="1"/>
      </rPr>
      <t xml:space="preserve">511052 </t>
    </r>
    <r>
      <rPr>
        <sz val="10"/>
        <color indexed="8"/>
        <rFont val="Times New Roman Cyr"/>
        <family val="1"/>
      </rPr>
      <t>Неорганске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хемикалије</t>
    </r>
  </si>
  <si>
    <r>
      <rPr>
        <sz val="10"/>
        <rFont val="Times New Roman"/>
        <family val="1"/>
      </rPr>
      <t xml:space="preserve">511053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дезинф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воде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Times New Roman Cyr"/>
        <family val="1"/>
      </rPr>
      <t>Хлор</t>
    </r>
  </si>
  <si>
    <t>511054  Хемикалије за Упов</t>
  </si>
  <si>
    <r>
      <rPr>
        <sz val="10"/>
        <rFont val="Times New Roman"/>
        <family val="1"/>
      </rPr>
      <t xml:space="preserve">511006 </t>
    </r>
    <r>
      <rPr>
        <sz val="10"/>
        <color indexed="8"/>
        <rFont val="Times New Roman Cyr"/>
        <family val="1"/>
      </rPr>
      <t>Мат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прост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уређ</t>
    </r>
  </si>
  <si>
    <t>511007 ПВЦ канте и вреће</t>
  </si>
  <si>
    <t xml:space="preserve">511009 Денчићи </t>
  </si>
  <si>
    <t xml:space="preserve">511011 Помоћни материјал </t>
  </si>
  <si>
    <t>511012 Туцаник</t>
  </si>
  <si>
    <t>511013 Саднице</t>
  </si>
  <si>
    <r>
      <rPr>
        <sz val="10"/>
        <rFont val="Times New Roman"/>
        <family val="1"/>
      </rPr>
      <t xml:space="preserve">5141 </t>
    </r>
    <r>
      <rPr>
        <sz val="10"/>
        <color indexed="8"/>
        <rFont val="Times New Roman Cyr"/>
        <family val="1"/>
      </rPr>
      <t>Резервни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 (5140)</t>
    </r>
  </si>
  <si>
    <r>
      <rPr>
        <sz val="10"/>
        <rFont val="Times New Roman"/>
        <family val="1"/>
      </rPr>
      <t xml:space="preserve">51411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путнич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(51401)</t>
    </r>
  </si>
  <si>
    <r>
      <rPr>
        <sz val="10"/>
        <rFont val="Times New Roman"/>
        <family val="1"/>
      </rPr>
      <t xml:space="preserve">51412 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терет. </t>
    </r>
    <r>
      <rPr>
        <sz val="10"/>
        <color indexed="8"/>
        <rFont val="Times New Roman Cyr"/>
        <family val="1"/>
      </rPr>
      <t>возила (51402)</t>
    </r>
  </si>
  <si>
    <r>
      <rPr>
        <sz val="10"/>
        <rFont val="Times New Roman"/>
        <family val="1"/>
      </rPr>
      <t xml:space="preserve">51413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маш</t>
    </r>
    <r>
      <rPr>
        <sz val="10"/>
        <color indexed="8"/>
        <rFont val="Times New Roman"/>
        <family val="1"/>
      </rPr>
      <t>. (51403)</t>
    </r>
  </si>
  <si>
    <r>
      <rPr>
        <sz val="10"/>
        <rFont val="Times New Roman"/>
        <family val="1"/>
      </rPr>
      <t xml:space="preserve">51414 </t>
    </r>
    <r>
      <rPr>
        <sz val="10"/>
        <color indexed="8"/>
        <rFont val="Times New Roman Cyr"/>
        <family val="1"/>
      </rPr>
      <t>Рез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делови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јавне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површ</t>
    </r>
    <r>
      <rPr>
        <sz val="10"/>
        <color indexed="8"/>
        <rFont val="Times New Roman"/>
        <family val="1"/>
      </rPr>
      <t>. (51404)</t>
    </r>
  </si>
  <si>
    <t xml:space="preserve">51415 Рез. делови за велике радне машине </t>
  </si>
  <si>
    <t>51416 Рез.делови за агрегат</t>
  </si>
  <si>
    <r>
      <rPr>
        <sz val="10"/>
        <rFont val="Times New Roman"/>
        <family val="1"/>
      </rPr>
      <t xml:space="preserve">5125 </t>
    </r>
    <r>
      <rPr>
        <sz val="10"/>
        <color indexed="8"/>
        <rFont val="Times New Roman Cyr"/>
        <family val="1"/>
      </rPr>
      <t>Аутогуме (5152)</t>
    </r>
  </si>
  <si>
    <r>
      <rPr>
        <sz val="10"/>
        <rFont val="Times New Roman"/>
        <family val="1"/>
      </rPr>
      <t xml:space="preserve">51251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путн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(51521)</t>
    </r>
  </si>
  <si>
    <r>
      <rPr>
        <sz val="10"/>
        <rFont val="Times New Roman"/>
        <family val="1"/>
      </rPr>
      <t xml:space="preserve">51252 </t>
    </r>
    <r>
      <rPr>
        <sz val="10"/>
        <color indexed="8"/>
        <rFont val="Times New Roman Cyr"/>
        <family val="1"/>
      </rPr>
      <t>Аутогуме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возила (51522)</t>
    </r>
  </si>
  <si>
    <t xml:space="preserve">5126 Ситан инвентар (5150) </t>
  </si>
  <si>
    <r>
      <rPr>
        <sz val="10"/>
        <rFont val="Times New Roman"/>
        <family val="1"/>
      </rPr>
      <t xml:space="preserve">5127 </t>
    </r>
    <r>
      <rPr>
        <sz val="10"/>
        <color indexed="8"/>
        <rFont val="Times New Roman Cyr"/>
        <family val="1"/>
      </rPr>
      <t>ХТЗ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опрема </t>
    </r>
  </si>
  <si>
    <r>
      <rPr>
        <sz val="10"/>
        <rFont val="Times New Roman"/>
        <family val="1"/>
      </rPr>
      <t xml:space="preserve">51271 </t>
    </r>
    <r>
      <rPr>
        <sz val="10"/>
        <color indexed="8"/>
        <rFont val="Times New Roman Cyr"/>
        <family val="1"/>
      </rPr>
      <t>Радно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одело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ципеле</t>
    </r>
  </si>
  <si>
    <t>51272 Заштитне рукавице</t>
  </si>
  <si>
    <t>51273  Остала заштитна опрема</t>
  </si>
  <si>
    <t>5128  Канцеларијски материјал (5122)</t>
  </si>
  <si>
    <t>51281 Фотокопир папир (51221)</t>
  </si>
  <si>
    <t>51282 Тонер (51222)</t>
  </si>
  <si>
    <t>51283 Ситан канцел.материјал (81223)</t>
  </si>
  <si>
    <t>5130 Гориво и мазиво</t>
  </si>
  <si>
    <t>51301 Еуродизел</t>
  </si>
  <si>
    <t>33</t>
  </si>
  <si>
    <t>51302 БМБ</t>
  </si>
  <si>
    <t>34</t>
  </si>
  <si>
    <t>51303 ТНГ</t>
  </si>
  <si>
    <t>35</t>
  </si>
  <si>
    <t>51304 Мазиво</t>
  </si>
  <si>
    <t>36</t>
  </si>
  <si>
    <t>5133 Електрична енергија</t>
  </si>
  <si>
    <t>37</t>
  </si>
  <si>
    <t>5134 Утрошена пара (5135)</t>
  </si>
  <si>
    <t>38</t>
  </si>
  <si>
    <r>
      <rPr>
        <sz val="10"/>
        <rFont val="Times New Roman"/>
        <family val="1"/>
      </rPr>
      <t xml:space="preserve">5135 </t>
    </r>
    <r>
      <rPr>
        <sz val="10"/>
        <color indexed="8"/>
        <rFont val="Times New Roman Cyr"/>
        <family val="1"/>
      </rPr>
      <t>Утрошени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гас (5134)</t>
    </r>
  </si>
  <si>
    <t>5310-5398</t>
  </si>
  <si>
    <t>39</t>
  </si>
  <si>
    <r>
      <rPr>
        <sz val="10"/>
        <rFont val="Times New Roman"/>
        <family val="1"/>
      </rPr>
      <t xml:space="preserve">5310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превоза</t>
    </r>
  </si>
  <si>
    <t>5314 Трошкови поштанских ускуга</t>
  </si>
  <si>
    <t>40</t>
  </si>
  <si>
    <r>
      <rPr>
        <sz val="10"/>
        <rFont val="Times New Roman"/>
        <family val="1"/>
      </rPr>
      <t xml:space="preserve">53141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пошт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фикс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(5311)</t>
    </r>
  </si>
  <si>
    <t>41</t>
  </si>
  <si>
    <r>
      <rPr>
        <sz val="10"/>
        <rFont val="Times New Roman"/>
        <family val="1"/>
      </rPr>
      <t xml:space="preserve">53142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мобилне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тел</t>
    </r>
    <r>
      <rPr>
        <sz val="10"/>
        <color indexed="8"/>
        <rFont val="Times New Roman"/>
        <family val="1"/>
      </rPr>
      <t>. (5312)</t>
    </r>
  </si>
  <si>
    <r>
      <rPr>
        <sz val="10"/>
        <rFont val="Times New Roman"/>
        <family val="1"/>
      </rPr>
      <t xml:space="preserve">5320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текућег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одржавања</t>
    </r>
  </si>
  <si>
    <t>42</t>
  </si>
  <si>
    <r>
      <rPr>
        <sz val="10"/>
        <rFont val="Times New Roman"/>
        <family val="1"/>
      </rPr>
      <t xml:space="preserve">53201 </t>
    </r>
    <r>
      <rPr>
        <sz val="10"/>
        <color indexed="8"/>
        <rFont val="Times New Roman Cyr"/>
        <family val="1"/>
      </rPr>
      <t>Аутоелектричарске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</si>
  <si>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43</t>
  </si>
  <si>
    <r>
      <rPr>
        <sz val="10"/>
        <rFont val="Times New Roman"/>
        <family val="1"/>
      </rPr>
      <t xml:space="preserve">53202 </t>
    </r>
    <r>
      <rPr>
        <sz val="10"/>
        <color indexed="8"/>
        <rFont val="Times New Roman Cyr"/>
        <family val="1"/>
      </rPr>
      <t>Вулканизерске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</si>
  <si>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r>
      <rPr>
        <sz val="10"/>
        <rFont val="Times New Roman"/>
        <family val="1"/>
      </rPr>
      <t xml:space="preserve">53203 </t>
    </r>
    <r>
      <rPr>
        <sz val="10"/>
        <color indexed="8"/>
        <rFont val="Times New Roman Cyr"/>
        <family val="1"/>
      </rPr>
      <t>Механичарске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</si>
  <si>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44</t>
  </si>
  <si>
    <t>532031 Аутомеханичарске услуге</t>
  </si>
  <si>
    <t>45</t>
  </si>
  <si>
    <t>532032 Услуге прања и подмазивања</t>
  </si>
  <si>
    <t>46</t>
  </si>
  <si>
    <t>532033 Попр. електричне опреме УПОВ</t>
  </si>
  <si>
    <t>47</t>
  </si>
  <si>
    <t>532034 Попр. елек. опреме Водозахват</t>
  </si>
  <si>
    <t>48</t>
  </si>
  <si>
    <t>5320341 Поправка пумпи Водозахват</t>
  </si>
  <si>
    <t>49</t>
  </si>
  <si>
    <t>532035 Поправке механичке опреме</t>
  </si>
  <si>
    <t>50</t>
  </si>
  <si>
    <r>
      <rPr>
        <sz val="10"/>
        <rFont val="Times New Roman"/>
        <family val="1"/>
      </rPr>
      <t xml:space="preserve">532037 </t>
    </r>
    <r>
      <rPr>
        <sz val="10"/>
        <color indexed="8"/>
        <rFont val="Times New Roman Cyr"/>
        <family val="1"/>
      </rPr>
      <t>Поправке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рачунарске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</si>
  <si>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51</t>
  </si>
  <si>
    <r>
      <rPr>
        <sz val="10"/>
        <rFont val="Times New Roman"/>
        <family val="1"/>
      </rPr>
      <t xml:space="preserve">53204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бажд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уређаја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опреме </t>
    </r>
  </si>
  <si>
    <t>52</t>
  </si>
  <si>
    <r>
      <rPr>
        <sz val="10"/>
        <rFont val="Times New Roman"/>
        <family val="1"/>
      </rPr>
      <t>532042</t>
    </r>
    <r>
      <rPr>
        <sz val="10"/>
        <color indexed="8"/>
        <rFont val="Times New Roman"/>
        <family val="1"/>
      </rPr>
      <t xml:space="preserve"> Баждарење водомера свих врста</t>
    </r>
  </si>
  <si>
    <t>53</t>
  </si>
  <si>
    <r>
      <rPr>
        <sz val="10"/>
        <rFont val="Times New Roman"/>
        <family val="1"/>
      </rPr>
      <t xml:space="preserve">53205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теренске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интервенције</t>
    </r>
  </si>
  <si>
    <t>54</t>
  </si>
  <si>
    <r>
      <rPr>
        <sz val="10"/>
        <rFont val="Times New Roman"/>
        <family val="1"/>
      </rPr>
      <t>53206</t>
    </r>
    <r>
      <rPr>
        <sz val="10"/>
        <color indexed="8"/>
        <rFont val="Times New Roman"/>
        <family val="1"/>
      </rPr>
      <t xml:space="preserve">  Поправке каросерије </t>
    </r>
  </si>
  <si>
    <t>55</t>
  </si>
  <si>
    <t>53207 Хитне интервенције</t>
  </si>
  <si>
    <t>56</t>
  </si>
  <si>
    <t xml:space="preserve">53901 Трошкови анализе воде (53921) </t>
  </si>
  <si>
    <t>57</t>
  </si>
  <si>
    <r>
      <rPr>
        <sz val="10"/>
        <rFont val="Times New Roman"/>
        <family val="1"/>
      </rPr>
      <t xml:space="preserve">5392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ком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Услуга (5390)</t>
    </r>
  </si>
  <si>
    <t>58</t>
  </si>
  <si>
    <t>53921 Трошкови одржавање базена</t>
  </si>
  <si>
    <t>58a</t>
  </si>
  <si>
    <t>5370 Трошкови развоја-Пилот пројект(5370)</t>
  </si>
  <si>
    <t>59</t>
  </si>
  <si>
    <r>
      <rPr>
        <sz val="10"/>
        <rFont val="Times New Roman"/>
        <family val="1"/>
      </rPr>
      <t xml:space="preserve">5393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заштите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раду (5391)</t>
    </r>
  </si>
  <si>
    <r>
      <rPr>
        <sz val="10"/>
        <rFont val="Times New Roman"/>
        <family val="1"/>
      </rPr>
      <t xml:space="preserve">5398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</si>
  <si>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60</t>
  </si>
  <si>
    <r>
      <rPr>
        <sz val="10"/>
        <rFont val="Times New Roman"/>
        <family val="1"/>
      </rPr>
      <t xml:space="preserve">53981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осигурања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</si>
  <si>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61</t>
  </si>
  <si>
    <r>
      <rPr>
        <sz val="10"/>
        <rFont val="Times New Roman"/>
        <family val="1"/>
      </rPr>
      <t xml:space="preserve">53982 </t>
    </r>
    <r>
      <rPr>
        <sz val="10"/>
        <color indexed="8"/>
        <rFont val="Times New Roman Cyr"/>
        <family val="1"/>
      </rPr>
      <t>Технички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возила</t>
    </r>
  </si>
  <si>
    <t>62</t>
  </si>
  <si>
    <r>
      <rPr>
        <sz val="10"/>
        <rFont val="Times New Roman"/>
        <family val="1"/>
      </rPr>
      <t xml:space="preserve">53983 </t>
    </r>
    <r>
      <rPr>
        <sz val="10"/>
        <color indexed="8"/>
        <rFont val="Times New Roman Cyr"/>
        <family val="1"/>
      </rPr>
      <t>Таксе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регистрацију</t>
    </r>
  </si>
  <si>
    <t>5500-5594</t>
  </si>
  <si>
    <t>63</t>
  </si>
  <si>
    <r>
      <rPr>
        <sz val="10"/>
        <rFont val="Times New Roman"/>
        <family val="1"/>
      </rPr>
      <t xml:space="preserve">5500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ревизије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фин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извештаја</t>
    </r>
  </si>
  <si>
    <t>64</t>
  </si>
  <si>
    <r>
      <rPr>
        <sz val="10"/>
        <rFont val="Times New Roman"/>
        <family val="1"/>
      </rPr>
      <t xml:space="preserve">5501 </t>
    </r>
    <r>
      <rPr>
        <sz val="10"/>
        <color indexed="8"/>
        <rFont val="Times New Roman Cyr"/>
        <family val="1"/>
      </rPr>
      <t>Адвокатске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</si>
  <si>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5502 Консалтинг услуге</t>
  </si>
  <si>
    <t>65</t>
  </si>
  <si>
    <r>
      <rPr>
        <sz val="10"/>
        <rFont val="Times New Roman"/>
        <family val="1"/>
      </rPr>
      <t xml:space="preserve">55021 </t>
    </r>
    <r>
      <rPr>
        <sz val="10"/>
        <color indexed="8"/>
        <rFont val="Times New Roman Cyr"/>
        <family val="1"/>
      </rPr>
      <t>Ресертификација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ИСО</t>
    </r>
    <r>
      <rPr>
        <sz val="10"/>
        <color indexed="8"/>
        <rFont val="Times New Roman"/>
        <family val="1"/>
      </rPr>
      <t xml:space="preserve"> 9001 и „HCCP“</t>
    </r>
  </si>
  <si>
    <t>66</t>
  </si>
  <si>
    <t>55022 Експертски извештаји</t>
  </si>
  <si>
    <t>67</t>
  </si>
  <si>
    <t>55023 Тестирање бунара</t>
  </si>
  <si>
    <t>68</t>
  </si>
  <si>
    <t>5505 Усл. стр.усавр.-сем., часописи, стр. Лит.                    (5504)</t>
  </si>
  <si>
    <r>
      <rPr>
        <sz val="10"/>
        <rFont val="Times New Roman"/>
        <family val="1"/>
      </rPr>
      <t xml:space="preserve">5506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на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измени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пост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прогр</t>
    </r>
    <r>
      <rPr>
        <sz val="10"/>
        <color indexed="8"/>
        <rFont val="Times New Roman"/>
        <family val="1"/>
      </rPr>
      <t>. (5507)</t>
    </r>
  </si>
  <si>
    <t>69</t>
  </si>
  <si>
    <r>
      <rPr>
        <sz val="10"/>
        <rFont val="Times New Roman"/>
        <family val="1"/>
      </rPr>
      <t xml:space="preserve">55061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програма</t>
    </r>
    <r>
      <rPr>
        <sz val="10"/>
        <color indexed="8"/>
        <rFont val="Times New Roman"/>
        <family val="1"/>
      </rPr>
      <t xml:space="preserve"> – </t>
    </r>
    <r>
      <rPr>
        <sz val="10"/>
        <color indexed="8"/>
        <rFont val="Times New Roman Cyr"/>
        <family val="1"/>
      </rPr>
      <t>Нордсофт (55071)</t>
    </r>
  </si>
  <si>
    <t>70</t>
  </si>
  <si>
    <r>
      <rPr>
        <sz val="10"/>
        <rFont val="Times New Roman"/>
        <family val="1"/>
      </rPr>
      <t xml:space="preserve">55062 </t>
    </r>
    <r>
      <rPr>
        <sz val="10"/>
        <color indexed="8"/>
        <rFont val="Times New Roman Cyr"/>
        <family val="1"/>
      </rPr>
      <t>Одрж.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инф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Мреже</t>
    </r>
    <r>
      <rPr>
        <sz val="10"/>
        <color indexed="8"/>
        <rFont val="Times New Roman"/>
        <family val="1"/>
      </rPr>
      <t xml:space="preserve"> -  4</t>
    </r>
    <r>
      <rPr>
        <sz val="10"/>
        <color indexed="8"/>
        <rFont val="Times New Roman Cyr"/>
        <family val="1"/>
      </rPr>
      <t>нет и Софи</t>
    </r>
    <r>
      <rPr>
        <sz val="10"/>
        <color indexed="8"/>
        <rFont val="Times New Roman"/>
        <family val="1"/>
      </rPr>
      <t xml:space="preserve"> (550721)</t>
    </r>
  </si>
  <si>
    <t>71</t>
  </si>
  <si>
    <r>
      <rPr>
        <sz val="10"/>
        <rFont val="Times New Roman"/>
        <family val="1"/>
      </rPr>
      <t>55064 Одржавање телефонске централе и видео                   надзор</t>
    </r>
    <r>
      <rPr>
        <sz val="10"/>
        <color indexed="8"/>
        <rFont val="Times New Roman Cyr"/>
        <family val="1"/>
      </rPr>
      <t xml:space="preserve">  (50722)</t>
    </r>
  </si>
  <si>
    <r>
      <rPr>
        <sz val="10"/>
        <rFont val="Times New Roman"/>
        <family val="1"/>
      </rPr>
      <t xml:space="preserve">5509 </t>
    </r>
    <r>
      <rPr>
        <sz val="10"/>
        <color indexed="8"/>
        <rFont val="Times New Roman Cyr"/>
        <family val="1"/>
      </rPr>
      <t>Остале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непроизводне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</si>
  <si>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72</t>
  </si>
  <si>
    <r>
      <rPr>
        <sz val="10"/>
        <rFont val="Times New Roman"/>
        <family val="1"/>
      </rPr>
      <t xml:space="preserve">55091 </t>
    </r>
    <r>
      <rPr>
        <sz val="10"/>
        <color indexed="8"/>
        <rFont val="Times New Roman Cyr"/>
        <family val="1"/>
      </rPr>
      <t>Усл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паркинг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сервис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пров</t>
    </r>
    <r>
      <rPr>
        <sz val="10"/>
        <color indexed="8"/>
        <rFont val="Times New Roman"/>
        <family val="1"/>
      </rPr>
      <t>.</t>
    </r>
  </si>
  <si>
    <t>73</t>
  </si>
  <si>
    <r>
      <rPr>
        <sz val="10"/>
        <rFont val="Times New Roman"/>
        <family val="1"/>
      </rPr>
      <t xml:space="preserve">55092 </t>
    </r>
    <r>
      <rPr>
        <sz val="10"/>
        <color indexed="8"/>
        <rFont val="Times New Roman Cyr"/>
        <family val="1"/>
      </rPr>
      <t>Услуге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ГПС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надзора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 xml:space="preserve">возила </t>
    </r>
  </si>
  <si>
    <t>74</t>
  </si>
  <si>
    <r>
      <rPr>
        <sz val="10"/>
        <rFont val="Times New Roman"/>
        <family val="1"/>
      </rPr>
      <t xml:space="preserve">55094 </t>
    </r>
    <r>
      <rPr>
        <sz val="10"/>
        <color indexed="8"/>
        <rFont val="Times New Roman Cyr"/>
        <family val="1"/>
      </rPr>
      <t>Занатске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услуге</t>
    </r>
  </si>
  <si>
    <t>75</t>
  </si>
  <si>
    <t>55095 Посебне услуге</t>
  </si>
  <si>
    <t>76</t>
  </si>
  <si>
    <t>55097  Ангажовање помоћне радне снаге</t>
  </si>
  <si>
    <t>77</t>
  </si>
  <si>
    <t xml:space="preserve">550971 Обезбеђење преноса новца </t>
  </si>
  <si>
    <t>78</t>
  </si>
  <si>
    <r>
      <rPr>
        <sz val="10"/>
        <rFont val="Times New Roman"/>
        <family val="1"/>
      </rPr>
      <t xml:space="preserve">5510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репрезентације</t>
    </r>
  </si>
  <si>
    <t>79</t>
  </si>
  <si>
    <t>5512 Трошкови поклона (5511)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</si>
  <si>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Осигурање</t>
    </r>
  </si>
  <si>
    <t>80</t>
  </si>
  <si>
    <r>
      <rPr>
        <sz val="10"/>
        <rFont val="Times New Roman"/>
        <family val="1"/>
      </rPr>
      <t xml:space="preserve">5520 </t>
    </r>
    <r>
      <rPr>
        <sz val="10"/>
        <color indexed="8"/>
        <rFont val="Times New Roman Cyr"/>
        <family val="1"/>
      </rPr>
      <t>Премије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некретн</t>
    </r>
    <r>
      <rPr>
        <sz val="10"/>
        <color indexed="8"/>
        <rFont val="Times New Roman"/>
        <family val="1"/>
      </rPr>
      <t>.</t>
    </r>
  </si>
  <si>
    <t>81</t>
  </si>
  <si>
    <r>
      <rPr>
        <sz val="10"/>
        <rFont val="Times New Roman"/>
        <family val="1"/>
      </rPr>
      <t xml:space="preserve">5526 </t>
    </r>
    <r>
      <rPr>
        <sz val="10"/>
        <color indexed="8"/>
        <rFont val="Times New Roman Cyr"/>
        <family val="1"/>
      </rPr>
      <t>Допунско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здр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</si>
  <si>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82</t>
  </si>
  <si>
    <r>
      <rPr>
        <sz val="10"/>
        <rFont val="Times New Roman"/>
        <family val="1"/>
      </rPr>
      <t xml:space="preserve">5525 </t>
    </r>
    <r>
      <rPr>
        <sz val="10"/>
        <color indexed="8"/>
        <rFont val="Times New Roman Cyr"/>
        <family val="1"/>
      </rPr>
      <t>Обавезно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осиг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радника</t>
    </r>
  </si>
  <si>
    <t>83</t>
  </si>
  <si>
    <r>
      <rPr>
        <sz val="10"/>
        <rFont val="Times New Roman"/>
        <family val="1"/>
      </rPr>
      <t xml:space="preserve">5540 </t>
    </r>
    <r>
      <rPr>
        <sz val="10"/>
        <color indexed="8"/>
        <rFont val="Times New Roman Cyr"/>
        <family val="1"/>
      </rPr>
      <t>Чланарине (5542)</t>
    </r>
  </si>
  <si>
    <t>5591 Таксе</t>
  </si>
  <si>
    <t>84</t>
  </si>
  <si>
    <t>55911 Судске таксе</t>
  </si>
  <si>
    <t>85</t>
  </si>
  <si>
    <t>55912 Извршитељске таксе</t>
  </si>
  <si>
    <t>86</t>
  </si>
  <si>
    <r>
      <rPr>
        <sz val="10"/>
        <rFont val="Times New Roman"/>
        <family val="1"/>
      </rPr>
      <t xml:space="preserve">5592 </t>
    </r>
    <r>
      <rPr>
        <sz val="10"/>
        <color indexed="8"/>
        <rFont val="Times New Roman Cyr"/>
        <family val="1"/>
      </rPr>
      <t>Трошкови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огласа (5590)</t>
    </r>
  </si>
  <si>
    <r>
      <rPr>
        <sz val="10"/>
        <rFont val="Times New Roman"/>
        <family val="1"/>
      </rPr>
      <t xml:space="preserve">5594 </t>
    </r>
    <r>
      <rPr>
        <sz val="10"/>
        <color indexed="8"/>
        <rFont val="Times New Roman Cyr"/>
        <family val="1"/>
      </rPr>
      <t>Систематски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прегледи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запослених (5503)</t>
    </r>
  </si>
  <si>
    <t>87</t>
  </si>
  <si>
    <t>55941 Санитарни. преглед радника (55031)</t>
  </si>
  <si>
    <t>88</t>
  </si>
  <si>
    <r>
      <rPr>
        <sz val="10"/>
        <rFont val="Times New Roman"/>
        <family val="1"/>
      </rPr>
      <t xml:space="preserve">55942 </t>
    </r>
    <r>
      <rPr>
        <sz val="10"/>
        <color indexed="8"/>
        <rFont val="Times New Roman Cyr"/>
        <family val="1"/>
      </rPr>
      <t>Периодични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(55032)</t>
    </r>
  </si>
  <si>
    <t>89</t>
  </si>
  <si>
    <r>
      <rPr>
        <sz val="10"/>
        <rFont val="Times New Roman"/>
        <family val="1"/>
      </rPr>
      <t xml:space="preserve">55943 </t>
    </r>
    <r>
      <rPr>
        <sz val="10"/>
        <color indexed="8"/>
        <rFont val="Times New Roman Cyr"/>
        <family val="1"/>
      </rPr>
      <t>Превентивни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</t>
    </r>
    <r>
      <rPr>
        <sz val="10"/>
        <color indexed="8"/>
        <rFont val="Times New Roman"/>
        <family val="1"/>
      </rPr>
      <t>. (55033)</t>
    </r>
  </si>
  <si>
    <r>
      <rPr>
        <sz val="10"/>
        <rFont val="Times New Roman"/>
        <family val="1"/>
      </rPr>
      <t xml:space="preserve">5390 </t>
    </r>
    <r>
      <rPr>
        <sz val="10"/>
        <color indexed="8"/>
        <rFont val="Times New Roman Cyr"/>
        <family val="1"/>
      </rPr>
      <t>Трошк</t>
    </r>
    <r>
      <rPr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 Cyr"/>
        <family val="1"/>
      </rPr>
      <t>за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произв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Times New Roman Cyr"/>
        <family val="1"/>
      </rPr>
      <t>услуге (5392)</t>
    </r>
  </si>
  <si>
    <t>90</t>
  </si>
  <si>
    <t>53902 Машински радови (53922)</t>
  </si>
  <si>
    <t>91</t>
  </si>
  <si>
    <r>
      <rPr>
        <sz val="10"/>
        <rFont val="Times New Roman"/>
        <family val="1"/>
      </rPr>
      <t xml:space="preserve">53903 </t>
    </r>
    <r>
      <rPr>
        <sz val="10"/>
        <color indexed="8"/>
        <rFont val="Times New Roman Cyr"/>
        <family val="1"/>
      </rPr>
      <t>Ручни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 Cyr"/>
        <family val="1"/>
      </rPr>
      <t>радови (53923)</t>
    </r>
  </si>
  <si>
    <t>УКУПНО:</t>
  </si>
  <si>
    <t>Укупно без инвестиције: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</si>
</sst>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#,##0.00\ [$€-407];[RED]\-#,##0.00\ [$€-407]"/>
    <numFmt numFmtId="167" formatCode="#,##0.00"/>
    <numFmt numFmtId="168" formatCode="dd/mm/yyyy"/>
    <numFmt numFmtId="169" formatCode="dd/mm/yy"/>
    <numFmt numFmtId="170" formatCode="#,###.00"/>
    <numFmt numFmtId="171" formatCode="@"/>
    <numFmt numFmtId="172" formatCode="#,##0.00;\-#,##0.00"/>
  </numFmts>
  <fonts count="2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i/>
      <sz val="16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 Cyr"/>
      <family val="1"/>
    </font>
    <font>
      <i/>
      <sz val="10"/>
      <name val="Times New Roman"/>
      <family val="1"/>
    </font>
    <font>
      <strike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5" fontId="0" fillId="0" borderId="0" applyFill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0" fillId="0" borderId="0" applyNumberFormat="0" applyFill="0" applyBorder="0" applyProtection="0">
      <alignment horizontal="center" textRotation="90"/>
    </xf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6" fontId="13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wrapText="1"/>
    </xf>
    <xf numFmtId="164" fontId="15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horizontal="center" vertical="center" wrapText="1"/>
      <protection/>
    </xf>
    <xf numFmtId="167" fontId="16" fillId="0" borderId="2" xfId="41" applyNumberFormat="1" applyFont="1" applyFill="1" applyBorder="1" applyAlignment="1">
      <alignment horizontal="left" wrapText="1"/>
      <protection/>
    </xf>
    <xf numFmtId="164" fontId="16" fillId="0" borderId="2" xfId="41" applyFont="1" applyFill="1" applyBorder="1" applyAlignment="1">
      <alignment horizontal="center" wrapText="1"/>
      <protection/>
    </xf>
    <xf numFmtId="164" fontId="16" fillId="0" borderId="2" xfId="0" applyFont="1" applyFill="1" applyBorder="1" applyAlignment="1">
      <alignment horizontal="right" wrapText="1"/>
    </xf>
    <xf numFmtId="168" fontId="17" fillId="0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wrapText="1"/>
    </xf>
    <xf numFmtId="169" fontId="0" fillId="0" borderId="2" xfId="0" applyNumberFormat="1" applyFont="1" applyFill="1" applyBorder="1" applyAlignment="1">
      <alignment wrapText="1"/>
    </xf>
    <xf numFmtId="164" fontId="14" fillId="0" borderId="2" xfId="41" applyFont="1" applyFill="1" applyBorder="1" applyAlignment="1">
      <alignment horizontal="center" wrapText="1"/>
      <protection/>
    </xf>
    <xf numFmtId="164" fontId="14" fillId="0" borderId="2" xfId="0" applyFont="1" applyFill="1" applyBorder="1" applyAlignment="1">
      <alignment horizontal="center" wrapText="1"/>
    </xf>
    <xf numFmtId="169" fontId="14" fillId="0" borderId="2" xfId="0" applyNumberFormat="1" applyFont="1" applyFill="1" applyBorder="1" applyAlignment="1">
      <alignment horizontal="center" wrapText="1"/>
    </xf>
    <xf numFmtId="164" fontId="18" fillId="0" borderId="2" xfId="41" applyFont="1" applyFill="1" applyBorder="1" applyAlignment="1">
      <alignment horizontal="center" vertical="center" wrapText="1"/>
      <protection/>
    </xf>
    <xf numFmtId="164" fontId="16" fillId="0" borderId="2" xfId="41" applyFont="1" applyFill="1" applyBorder="1" applyAlignment="1">
      <alignment wrapText="1"/>
      <protection/>
    </xf>
    <xf numFmtId="170" fontId="16" fillId="0" borderId="2" xfId="41" applyNumberFormat="1" applyFont="1" applyFill="1" applyBorder="1" applyAlignment="1">
      <alignment horizontal="right" vertical="center" wrapText="1"/>
      <protection/>
    </xf>
    <xf numFmtId="164" fontId="16" fillId="0" borderId="2" xfId="41" applyFont="1" applyFill="1" applyBorder="1" applyAlignment="1">
      <alignment horizontal="center" vertical="center" wrapText="1"/>
      <protection/>
    </xf>
    <xf numFmtId="164" fontId="14" fillId="0" borderId="2" xfId="41" applyFont="1" applyFill="1" applyBorder="1" applyAlignment="1">
      <alignment wrapText="1"/>
      <protection/>
    </xf>
    <xf numFmtId="167" fontId="19" fillId="0" borderId="2" xfId="41" applyNumberFormat="1" applyFont="1" applyFill="1" applyBorder="1" applyAlignment="1">
      <alignment horizontal="right" vertical="center" wrapText="1"/>
      <protection/>
    </xf>
    <xf numFmtId="167" fontId="16" fillId="0" borderId="2" xfId="41" applyNumberFormat="1" applyFont="1" applyFill="1" applyBorder="1" applyAlignment="1">
      <alignment horizontal="right" vertical="center" wrapText="1"/>
      <protection/>
    </xf>
    <xf numFmtId="171" fontId="14" fillId="0" borderId="2" xfId="41" applyNumberFormat="1" applyFont="1" applyFill="1" applyBorder="1" applyAlignment="1">
      <alignment horizontal="center" vertical="center" wrapText="1"/>
      <protection/>
    </xf>
    <xf numFmtId="167" fontId="14" fillId="0" borderId="2" xfId="41" applyNumberFormat="1" applyFont="1" applyFill="1" applyBorder="1" applyAlignment="1">
      <alignment wrapText="1"/>
      <protection/>
    </xf>
    <xf numFmtId="167" fontId="14" fillId="0" borderId="2" xfId="0" applyNumberFormat="1" applyFont="1" applyFill="1" applyBorder="1" applyAlignment="1">
      <alignment wrapText="1"/>
    </xf>
    <xf numFmtId="164" fontId="14" fillId="0" borderId="2" xfId="41" applyFont="1" applyFill="1" applyBorder="1" applyAlignment="1">
      <alignment horizontal="left" wrapText="1"/>
      <protection/>
    </xf>
    <xf numFmtId="167" fontId="20" fillId="0" borderId="2" xfId="41" applyNumberFormat="1" applyFont="1" applyFill="1" applyBorder="1" applyAlignment="1">
      <alignment wrapText="1"/>
      <protection/>
    </xf>
    <xf numFmtId="167" fontId="20" fillId="0" borderId="2" xfId="0" applyNumberFormat="1" applyFont="1" applyFill="1" applyBorder="1" applyAlignment="1">
      <alignment wrapText="1"/>
    </xf>
    <xf numFmtId="164" fontId="14" fillId="0" borderId="2" xfId="0" applyFont="1" applyFill="1" applyBorder="1" applyAlignment="1">
      <alignment wrapText="1"/>
    </xf>
    <xf numFmtId="164" fontId="14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/>
    </xf>
    <xf numFmtId="167" fontId="16" fillId="0" borderId="2" xfId="41" applyNumberFormat="1" applyFont="1" applyFill="1" applyBorder="1" applyAlignment="1">
      <alignment wrapText="1"/>
      <protection/>
    </xf>
    <xf numFmtId="167" fontId="16" fillId="0" borderId="2" xfId="0" applyNumberFormat="1" applyFont="1" applyFill="1" applyBorder="1" applyAlignment="1">
      <alignment wrapText="1"/>
    </xf>
    <xf numFmtId="164" fontId="24" fillId="0" borderId="0" xfId="0" applyFont="1" applyFill="1" applyBorder="1" applyAlignment="1">
      <alignment wrapText="1"/>
    </xf>
    <xf numFmtId="171" fontId="16" fillId="0" borderId="2" xfId="41" applyNumberFormat="1" applyFont="1" applyFill="1" applyBorder="1" applyAlignment="1">
      <alignment vertical="center" wrapText="1"/>
      <protection/>
    </xf>
    <xf numFmtId="164" fontId="16" fillId="0" borderId="0" xfId="0" applyFont="1" applyFill="1" applyBorder="1" applyAlignment="1">
      <alignment wrapText="1"/>
    </xf>
    <xf numFmtId="167" fontId="14" fillId="0" borderId="0" xfId="41" applyNumberFormat="1" applyFont="1" applyFill="1" applyBorder="1" applyAlignment="1">
      <alignment wrapText="1"/>
      <protection/>
    </xf>
    <xf numFmtId="171" fontId="14" fillId="0" borderId="0" xfId="41" applyNumberFormat="1" applyFont="1" applyFill="1" applyBorder="1" applyAlignment="1">
      <alignment horizontal="center" vertical="center" wrapText="1"/>
      <protection/>
    </xf>
    <xf numFmtId="164" fontId="14" fillId="0" borderId="0" xfId="41" applyFont="1" applyFill="1" applyBorder="1" applyAlignment="1">
      <alignment horizontal="left" wrapText="1"/>
      <protection/>
    </xf>
    <xf numFmtId="164" fontId="25" fillId="0" borderId="2" xfId="0" applyFont="1" applyFill="1" applyBorder="1" applyAlignment="1">
      <alignment wrapText="1"/>
    </xf>
    <xf numFmtId="165" fontId="17" fillId="0" borderId="2" xfId="0" applyNumberFormat="1" applyFont="1" applyFill="1" applyBorder="1" applyAlignment="1">
      <alignment horizontal="right" wrapText="1"/>
    </xf>
    <xf numFmtId="172" fontId="0" fillId="0" borderId="2" xfId="0" applyNumberFormat="1" applyFill="1" applyBorder="1" applyAlignment="1">
      <alignment wrapText="1"/>
    </xf>
    <xf numFmtId="172" fontId="14" fillId="0" borderId="0" xfId="0" applyNumberFormat="1" applyFont="1" applyFill="1" applyBorder="1" applyAlignment="1">
      <alignment wrapText="1"/>
    </xf>
    <xf numFmtId="171" fontId="24" fillId="0" borderId="2" xfId="41" applyNumberFormat="1" applyFont="1" applyFill="1" applyBorder="1" applyAlignment="1">
      <alignment horizontal="center" vertical="center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omma 2" xfId="25"/>
    <cellStyle name="Error 1" xfId="26"/>
    <cellStyle name="Footnote 1" xfId="27"/>
    <cellStyle name="Good 1" xfId="28"/>
    <cellStyle name="Heading 1 1" xfId="29"/>
    <cellStyle name="Heading 10" xfId="30"/>
    <cellStyle name="Heading 2 1" xfId="31"/>
    <cellStyle name="Heading 3" xfId="32"/>
    <cellStyle name="Heading 4" xfId="33"/>
    <cellStyle name="Heading 5" xfId="34"/>
    <cellStyle name="Heading 6" xfId="35"/>
    <cellStyle name="Heading 7" xfId="36"/>
    <cellStyle name="Heading 8" xfId="37"/>
    <cellStyle name="Heading 9" xfId="38"/>
    <cellStyle name="Heading1 1" xfId="39"/>
    <cellStyle name="Neutral 1" xfId="40"/>
    <cellStyle name="Normal 2" xfId="41"/>
    <cellStyle name="Note 1" xfId="42"/>
    <cellStyle name="Result 1" xfId="43"/>
    <cellStyle name="Result2 1" xfId="44"/>
    <cellStyle name="Status 1" xfId="45"/>
    <cellStyle name="Text 1" xfId="46"/>
    <cellStyle name="Warning 1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tabSelected="1" workbookViewId="0" topLeftCell="A1">
      <selection activeCell="H2" sqref="H2"/>
    </sheetView>
  </sheetViews>
  <sheetFormatPr defaultColWidth="9.140625" defaultRowHeight="12.75" customHeight="1"/>
  <cols>
    <col min="1" max="1" width="4.421875" style="1" customWidth="1"/>
    <col min="2" max="2" width="41.421875" style="1" customWidth="1"/>
    <col min="3" max="4" width="15.421875" style="2" customWidth="1"/>
    <col min="5" max="6" width="12.421875" style="1" customWidth="1"/>
    <col min="7" max="7" width="13.421875" style="1" customWidth="1"/>
    <col min="8" max="9" width="12.421875" style="1" customWidth="1"/>
    <col min="10" max="10" width="11.421875" style="1" customWidth="1"/>
    <col min="11" max="11" width="12.421875" style="1" customWidth="1"/>
    <col min="12" max="12" width="16.7109375" style="1" customWidth="1"/>
    <col min="13" max="13" width="17.57421875" style="1" customWidth="1"/>
    <col min="14" max="14" width="11.28125" style="1" customWidth="1"/>
    <col min="15" max="15" width="11.8515625" style="1" customWidth="1"/>
    <col min="16" max="16" width="11.7109375" style="1" customWidth="1"/>
    <col min="17" max="17" width="12.8515625" style="1" customWidth="1"/>
    <col min="18" max="16384" width="8.421875" style="1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4"/>
      <c r="B2" s="5"/>
      <c r="C2" s="6"/>
      <c r="D2" s="6"/>
      <c r="E2" s="6"/>
      <c r="F2" s="6"/>
      <c r="G2" s="7" t="s">
        <v>1</v>
      </c>
      <c r="H2" s="8"/>
    </row>
    <row r="3" spans="1:8" ht="16.5" customHeight="1">
      <c r="A3" s="4"/>
      <c r="B3" s="5" t="s">
        <v>2</v>
      </c>
      <c r="C3" s="6"/>
      <c r="D3" s="6"/>
      <c r="E3" s="6"/>
      <c r="F3" s="6"/>
      <c r="G3" s="9"/>
      <c r="H3" s="10"/>
    </row>
    <row r="4" spans="1:9" ht="38.25" customHeight="1">
      <c r="A4" s="4"/>
      <c r="B4" s="5"/>
      <c r="C4" s="6" t="s">
        <v>3</v>
      </c>
      <c r="D4" s="6" t="s">
        <v>4</v>
      </c>
      <c r="E4" s="11" t="s">
        <v>5</v>
      </c>
      <c r="F4" s="11" t="s">
        <v>6</v>
      </c>
      <c r="G4" s="12" t="s">
        <v>7</v>
      </c>
      <c r="H4" s="13" t="s">
        <v>8</v>
      </c>
      <c r="I4" s="2"/>
    </row>
    <row r="5" spans="1:9" ht="16.5" customHeight="1">
      <c r="A5" s="14"/>
      <c r="B5" s="15" t="s">
        <v>9</v>
      </c>
      <c r="C5" s="16">
        <f>SUM(C7:C60)</f>
        <v>13710000</v>
      </c>
      <c r="D5" s="16">
        <f>SUM(D7:D60)</f>
        <v>26775000</v>
      </c>
      <c r="E5" s="16">
        <f>SUM(E7:E60)</f>
        <v>3140000</v>
      </c>
      <c r="F5" s="16">
        <f>SUM(F7:F60)</f>
        <v>4400000</v>
      </c>
      <c r="G5" s="16">
        <f>SUM(G7:G60)</f>
        <v>3350000</v>
      </c>
      <c r="H5" s="16">
        <f>SUM(H7:H60)</f>
        <v>2820000</v>
      </c>
      <c r="I5" s="2"/>
    </row>
    <row r="6" spans="1:9" ht="16.5" customHeight="1">
      <c r="A6" s="17"/>
      <c r="B6" s="18" t="s">
        <v>10</v>
      </c>
      <c r="C6" s="19"/>
      <c r="D6" s="19"/>
      <c r="E6" s="20"/>
      <c r="F6" s="20"/>
      <c r="G6" s="20"/>
      <c r="H6" s="20"/>
      <c r="I6" s="2"/>
    </row>
    <row r="7" spans="1:9" ht="16.5" customHeight="1">
      <c r="A7" s="21" t="s">
        <v>11</v>
      </c>
      <c r="B7" s="18" t="s">
        <v>12</v>
      </c>
      <c r="C7" s="22">
        <v>650000</v>
      </c>
      <c r="D7" s="22">
        <v>350000</v>
      </c>
      <c r="E7" s="23">
        <v>250000</v>
      </c>
      <c r="F7" s="23">
        <v>0</v>
      </c>
      <c r="G7" s="23">
        <v>400000</v>
      </c>
      <c r="H7" s="23">
        <v>0</v>
      </c>
      <c r="I7" s="2"/>
    </row>
    <row r="8" spans="1:9" ht="34.5" customHeight="1">
      <c r="A8" s="21" t="s">
        <v>13</v>
      </c>
      <c r="B8" s="18" t="s">
        <v>14</v>
      </c>
      <c r="C8" s="22">
        <v>240000</v>
      </c>
      <c r="D8" s="22">
        <v>240000</v>
      </c>
      <c r="E8" s="23">
        <v>240000</v>
      </c>
      <c r="F8" s="23">
        <v>0</v>
      </c>
      <c r="G8" s="23">
        <v>0</v>
      </c>
      <c r="H8" s="23">
        <v>0</v>
      </c>
      <c r="I8" s="2"/>
    </row>
    <row r="9" spans="1:9" ht="18" customHeight="1">
      <c r="A9" s="21"/>
      <c r="B9" s="24" t="s">
        <v>15</v>
      </c>
      <c r="C9" s="25"/>
      <c r="D9" s="25"/>
      <c r="E9" s="26"/>
      <c r="F9" s="26"/>
      <c r="G9" s="26"/>
      <c r="H9" s="26"/>
      <c r="I9" s="2"/>
    </row>
    <row r="10" spans="1:9" ht="33.75" customHeight="1">
      <c r="A10" s="21" t="s">
        <v>16</v>
      </c>
      <c r="B10" s="24" t="s">
        <v>17</v>
      </c>
      <c r="C10" s="22">
        <v>0</v>
      </c>
      <c r="D10" s="22">
        <v>300000</v>
      </c>
      <c r="E10" s="23">
        <v>0</v>
      </c>
      <c r="F10" s="23">
        <v>0</v>
      </c>
      <c r="G10" s="23">
        <v>0</v>
      </c>
      <c r="H10" s="23">
        <v>0</v>
      </c>
      <c r="I10" s="2"/>
    </row>
    <row r="11" spans="1:9" ht="17.25" customHeight="1">
      <c r="A11" s="21" t="s">
        <v>18</v>
      </c>
      <c r="B11" s="24" t="s">
        <v>19</v>
      </c>
      <c r="C11" s="22">
        <v>400000</v>
      </c>
      <c r="D11" s="22">
        <v>400000</v>
      </c>
      <c r="E11" s="23">
        <v>100000</v>
      </c>
      <c r="F11" s="23">
        <v>100000</v>
      </c>
      <c r="G11" s="23">
        <v>100000</v>
      </c>
      <c r="H11" s="23">
        <v>100000</v>
      </c>
      <c r="I11" s="2"/>
    </row>
    <row r="12" spans="1:9" ht="20.25" customHeight="1">
      <c r="A12" s="21" t="s">
        <v>20</v>
      </c>
      <c r="B12" s="24" t="s">
        <v>21</v>
      </c>
      <c r="C12" s="22">
        <v>500000</v>
      </c>
      <c r="D12" s="22">
        <v>500000</v>
      </c>
      <c r="E12" s="23">
        <v>0</v>
      </c>
      <c r="F12" s="23">
        <v>500000</v>
      </c>
      <c r="G12" s="23">
        <v>0</v>
      </c>
      <c r="H12" s="23">
        <v>0</v>
      </c>
      <c r="I12" s="2"/>
    </row>
    <row r="13" spans="1:9" ht="20.25" customHeight="1">
      <c r="A13" s="21" t="s">
        <v>22</v>
      </c>
      <c r="B13" s="24" t="s">
        <v>23</v>
      </c>
      <c r="C13" s="22">
        <v>200000</v>
      </c>
      <c r="D13" s="22">
        <v>200000</v>
      </c>
      <c r="E13" s="23">
        <v>0</v>
      </c>
      <c r="F13" s="23">
        <v>200000</v>
      </c>
      <c r="G13" s="23">
        <v>0</v>
      </c>
      <c r="H13" s="23">
        <v>0</v>
      </c>
      <c r="I13" s="2"/>
    </row>
    <row r="14" spans="1:9" ht="24" customHeight="1">
      <c r="A14" s="21" t="s">
        <v>24</v>
      </c>
      <c r="B14" s="24" t="s">
        <v>25</v>
      </c>
      <c r="C14" s="22">
        <v>250000</v>
      </c>
      <c r="D14" s="22">
        <v>500000</v>
      </c>
      <c r="E14" s="23">
        <v>0</v>
      </c>
      <c r="F14" s="23">
        <v>250000</v>
      </c>
      <c r="G14" s="23">
        <v>0</v>
      </c>
      <c r="H14" s="23">
        <v>0</v>
      </c>
      <c r="I14" s="2"/>
    </row>
    <row r="15" spans="1:9" ht="25.5" customHeight="1">
      <c r="A15" s="21"/>
      <c r="B15" s="24" t="s">
        <v>26</v>
      </c>
      <c r="C15" s="25"/>
      <c r="D15" s="25"/>
      <c r="E15" s="26"/>
      <c r="F15" s="26"/>
      <c r="G15" s="26"/>
      <c r="H15" s="26"/>
      <c r="I15" s="2"/>
    </row>
    <row r="16" spans="1:9" ht="25.5" customHeight="1">
      <c r="A16" s="21" t="s">
        <v>27</v>
      </c>
      <c r="B16" s="24" t="s">
        <v>28</v>
      </c>
      <c r="C16" s="22">
        <v>500000</v>
      </c>
      <c r="D16" s="22">
        <v>550000</v>
      </c>
      <c r="E16" s="23">
        <v>0</v>
      </c>
      <c r="F16" s="23">
        <v>0</v>
      </c>
      <c r="G16" s="23">
        <v>0</v>
      </c>
      <c r="H16" s="23">
        <v>500000</v>
      </c>
      <c r="I16" s="2"/>
    </row>
    <row r="17" spans="1:9" ht="25.5" customHeight="1">
      <c r="A17" s="21" t="s">
        <v>29</v>
      </c>
      <c r="B17" s="24" t="s">
        <v>30</v>
      </c>
      <c r="C17" s="22">
        <v>0</v>
      </c>
      <c r="D17" s="22">
        <v>320000</v>
      </c>
      <c r="E17" s="23">
        <v>0</v>
      </c>
      <c r="F17" s="23">
        <v>0</v>
      </c>
      <c r="G17" s="23">
        <v>0</v>
      </c>
      <c r="H17" s="23">
        <v>0</v>
      </c>
      <c r="I17" s="2"/>
    </row>
    <row r="18" spans="1:9" ht="25.5" customHeight="1">
      <c r="A18" s="21" t="s">
        <v>31</v>
      </c>
      <c r="B18" s="24" t="s">
        <v>32</v>
      </c>
      <c r="C18" s="22">
        <v>0</v>
      </c>
      <c r="D18" s="22">
        <v>2500000</v>
      </c>
      <c r="E18" s="23">
        <v>0</v>
      </c>
      <c r="F18" s="23">
        <v>0</v>
      </c>
      <c r="G18" s="23">
        <v>0</v>
      </c>
      <c r="H18" s="23">
        <v>0</v>
      </c>
      <c r="I18" s="2"/>
    </row>
    <row r="19" spans="1:9" ht="18.75" customHeight="1">
      <c r="A19" s="21"/>
      <c r="B19" s="27" t="s">
        <v>33</v>
      </c>
      <c r="C19" s="25"/>
      <c r="D19" s="25"/>
      <c r="E19" s="25"/>
      <c r="F19" s="25"/>
      <c r="G19" s="25"/>
      <c r="H19" s="25"/>
      <c r="I19" s="2"/>
    </row>
    <row r="20" spans="1:9" ht="18.75" customHeight="1">
      <c r="A20" s="21" t="s">
        <v>34</v>
      </c>
      <c r="B20" s="27" t="s">
        <v>35</v>
      </c>
      <c r="C20" s="22">
        <v>250000</v>
      </c>
      <c r="D20" s="22">
        <v>500000</v>
      </c>
      <c r="E20" s="23">
        <v>0</v>
      </c>
      <c r="F20" s="23">
        <v>0</v>
      </c>
      <c r="G20" s="23">
        <v>250000</v>
      </c>
      <c r="H20" s="23">
        <v>0</v>
      </c>
      <c r="I20" s="2"/>
    </row>
    <row r="21" spans="1:9" ht="18.75" customHeight="1">
      <c r="A21" s="21" t="s">
        <v>36</v>
      </c>
      <c r="B21" s="27" t="s">
        <v>37</v>
      </c>
      <c r="C21" s="22">
        <v>0</v>
      </c>
      <c r="D21" s="22">
        <v>500000</v>
      </c>
      <c r="E21" s="23">
        <v>0</v>
      </c>
      <c r="F21" s="23">
        <v>0</v>
      </c>
      <c r="G21" s="23">
        <v>0</v>
      </c>
      <c r="H21" s="23">
        <v>0</v>
      </c>
      <c r="I21" s="2"/>
    </row>
    <row r="22" spans="1:9" ht="16.5" customHeight="1">
      <c r="A22" s="21" t="s">
        <v>38</v>
      </c>
      <c r="B22" s="27" t="s">
        <v>39</v>
      </c>
      <c r="C22" s="22">
        <v>150000</v>
      </c>
      <c r="D22" s="22">
        <v>150000</v>
      </c>
      <c r="E22" s="23">
        <v>0</v>
      </c>
      <c r="F22" s="23">
        <v>0</v>
      </c>
      <c r="G22" s="23">
        <v>0</v>
      </c>
      <c r="H22" s="23">
        <v>150000</v>
      </c>
      <c r="I22" s="2"/>
    </row>
    <row r="23" spans="1:9" ht="16.5" customHeight="1">
      <c r="A23" s="21" t="s">
        <v>40</v>
      </c>
      <c r="B23" s="27" t="s">
        <v>41</v>
      </c>
      <c r="C23" s="22">
        <v>500000</v>
      </c>
      <c r="D23" s="22">
        <v>500000</v>
      </c>
      <c r="E23" s="23">
        <v>0</v>
      </c>
      <c r="F23" s="23">
        <v>0</v>
      </c>
      <c r="G23" s="23">
        <v>500000</v>
      </c>
      <c r="H23" s="23">
        <v>0</v>
      </c>
      <c r="I23" s="2"/>
    </row>
    <row r="24" spans="1:9" ht="16.5" customHeight="1">
      <c r="A24" s="21"/>
      <c r="B24" s="24" t="s">
        <v>42</v>
      </c>
      <c r="C24" s="25"/>
      <c r="D24" s="25"/>
      <c r="E24" s="26"/>
      <c r="F24" s="26"/>
      <c r="G24" s="26"/>
      <c r="H24" s="26"/>
      <c r="I24" s="2"/>
    </row>
    <row r="25" spans="1:9" ht="16.5" customHeight="1">
      <c r="A25" s="21" t="s">
        <v>43</v>
      </c>
      <c r="B25" s="24" t="s">
        <v>44</v>
      </c>
      <c r="C25" s="22">
        <v>1000000</v>
      </c>
      <c r="D25" s="22">
        <v>1500000</v>
      </c>
      <c r="E25" s="23">
        <v>0</v>
      </c>
      <c r="F25" s="23">
        <v>1000000</v>
      </c>
      <c r="G25" s="23">
        <v>0</v>
      </c>
      <c r="H25" s="23">
        <v>0</v>
      </c>
      <c r="I25" s="2"/>
    </row>
    <row r="26" spans="1:9" ht="16.5" customHeight="1">
      <c r="A26" s="21" t="s">
        <v>45</v>
      </c>
      <c r="B26" s="24" t="s">
        <v>46</v>
      </c>
      <c r="C26" s="22">
        <v>90000</v>
      </c>
      <c r="D26" s="22">
        <v>30000</v>
      </c>
      <c r="E26" s="23">
        <v>0</v>
      </c>
      <c r="F26" s="23">
        <v>0</v>
      </c>
      <c r="G26" s="23">
        <v>90000</v>
      </c>
      <c r="H26" s="23">
        <v>0</v>
      </c>
      <c r="I26" s="2"/>
    </row>
    <row r="27" spans="1:9" ht="16.5" customHeight="1">
      <c r="A27" s="21" t="s">
        <v>47</v>
      </c>
      <c r="B27" s="24" t="s">
        <v>48</v>
      </c>
      <c r="C27" s="22">
        <v>0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"/>
    </row>
    <row r="28" spans="1:9" ht="16.5" customHeight="1">
      <c r="A28" s="21" t="s">
        <v>49</v>
      </c>
      <c r="B28" s="24" t="s">
        <v>50</v>
      </c>
      <c r="C28" s="22">
        <v>0</v>
      </c>
      <c r="D28" s="22">
        <v>360000</v>
      </c>
      <c r="E28" s="23">
        <v>0</v>
      </c>
      <c r="F28" s="23">
        <v>0</v>
      </c>
      <c r="G28" s="23">
        <v>0</v>
      </c>
      <c r="H28" s="23">
        <v>0</v>
      </c>
      <c r="I28" s="2"/>
    </row>
    <row r="29" spans="1:9" ht="16.5" customHeight="1">
      <c r="A29" s="21" t="s">
        <v>51</v>
      </c>
      <c r="B29" s="24" t="s">
        <v>52</v>
      </c>
      <c r="C29" s="22">
        <v>0</v>
      </c>
      <c r="D29" s="22">
        <v>3500000</v>
      </c>
      <c r="E29" s="23">
        <v>0</v>
      </c>
      <c r="F29" s="23">
        <v>0</v>
      </c>
      <c r="G29" s="23">
        <v>0</v>
      </c>
      <c r="H29" s="23">
        <v>0</v>
      </c>
      <c r="I29" s="2"/>
    </row>
    <row r="30" spans="1:9" ht="16.5" customHeight="1">
      <c r="A30" s="21" t="s">
        <v>53</v>
      </c>
      <c r="B30" s="24" t="s">
        <v>54</v>
      </c>
      <c r="C30" s="22">
        <v>420000</v>
      </c>
      <c r="D30" s="22">
        <v>420000</v>
      </c>
      <c r="E30" s="23">
        <v>0</v>
      </c>
      <c r="F30" s="23">
        <v>0</v>
      </c>
      <c r="G30" s="23">
        <v>0</v>
      </c>
      <c r="H30" s="23">
        <v>420000</v>
      </c>
      <c r="I30" s="2"/>
    </row>
    <row r="31" spans="1:9" ht="16.5" customHeight="1">
      <c r="A31" s="21" t="s">
        <v>55</v>
      </c>
      <c r="B31" s="24" t="s">
        <v>56</v>
      </c>
      <c r="C31" s="22">
        <v>300000</v>
      </c>
      <c r="D31" s="22">
        <v>100000</v>
      </c>
      <c r="E31" s="23">
        <v>300000</v>
      </c>
      <c r="F31" s="23">
        <v>0</v>
      </c>
      <c r="G31" s="23">
        <v>0</v>
      </c>
      <c r="H31" s="23">
        <v>0</v>
      </c>
      <c r="I31" s="2"/>
    </row>
    <row r="32" spans="1:9" ht="16.5" customHeight="1">
      <c r="A32" s="21" t="s">
        <v>57</v>
      </c>
      <c r="B32" s="24" t="s">
        <v>58</v>
      </c>
      <c r="C32" s="22">
        <v>100000</v>
      </c>
      <c r="D32" s="22">
        <v>100000</v>
      </c>
      <c r="E32" s="23">
        <v>0</v>
      </c>
      <c r="F32" s="23">
        <v>0</v>
      </c>
      <c r="G32" s="23">
        <v>100000</v>
      </c>
      <c r="H32" s="23">
        <v>0</v>
      </c>
      <c r="I32" s="2"/>
    </row>
    <row r="33" spans="1:9" ht="18.75" customHeight="1">
      <c r="A33" s="21"/>
      <c r="B33" s="24" t="s">
        <v>59</v>
      </c>
      <c r="C33" s="25"/>
      <c r="D33" s="25"/>
      <c r="E33" s="26"/>
      <c r="F33" s="26"/>
      <c r="G33" s="26"/>
      <c r="H33" s="26"/>
      <c r="I33" s="2"/>
    </row>
    <row r="34" spans="1:9" ht="20.25" customHeight="1">
      <c r="A34" s="21" t="s">
        <v>60</v>
      </c>
      <c r="B34" s="24" t="s">
        <v>61</v>
      </c>
      <c r="C34" s="22">
        <v>0</v>
      </c>
      <c r="D34" s="22">
        <v>50000</v>
      </c>
      <c r="E34" s="23">
        <v>0</v>
      </c>
      <c r="F34" s="23">
        <v>0</v>
      </c>
      <c r="G34" s="23">
        <v>0</v>
      </c>
      <c r="H34" s="23">
        <v>0</v>
      </c>
      <c r="I34" s="2"/>
    </row>
    <row r="35" spans="1:9" ht="20.25" customHeight="1">
      <c r="A35" s="21"/>
      <c r="B35" s="24" t="s">
        <v>62</v>
      </c>
      <c r="C35" s="25"/>
      <c r="D35" s="25"/>
      <c r="E35" s="26"/>
      <c r="F35" s="26"/>
      <c r="G35" s="26"/>
      <c r="H35" s="26"/>
      <c r="I35" s="2"/>
    </row>
    <row r="36" spans="1:9" ht="20.25" customHeight="1">
      <c r="A36" s="21" t="s">
        <v>63</v>
      </c>
      <c r="B36" s="24" t="s">
        <v>64</v>
      </c>
      <c r="C36" s="22">
        <v>0</v>
      </c>
      <c r="D36" s="22">
        <v>500000</v>
      </c>
      <c r="E36" s="23">
        <v>0</v>
      </c>
      <c r="F36" s="23">
        <v>0</v>
      </c>
      <c r="G36" s="23">
        <v>0</v>
      </c>
      <c r="H36" s="23">
        <v>0</v>
      </c>
      <c r="I36" s="2"/>
    </row>
    <row r="37" spans="1:9" ht="19.5" customHeight="1">
      <c r="A37" s="21" t="s">
        <v>65</v>
      </c>
      <c r="B37" s="24" t="s">
        <v>66</v>
      </c>
      <c r="C37" s="22">
        <v>500000</v>
      </c>
      <c r="D37" s="22">
        <v>500000</v>
      </c>
      <c r="E37" s="23">
        <v>0</v>
      </c>
      <c r="F37" s="23">
        <v>0</v>
      </c>
      <c r="G37" s="23">
        <v>0</v>
      </c>
      <c r="H37" s="23">
        <v>500000</v>
      </c>
      <c r="I37" s="2"/>
    </row>
    <row r="38" spans="1:9" ht="32.25" customHeight="1">
      <c r="A38" s="21" t="s">
        <v>67</v>
      </c>
      <c r="B38" s="24" t="s">
        <v>68</v>
      </c>
      <c r="C38" s="22">
        <v>0</v>
      </c>
      <c r="D38" s="22">
        <v>4000000</v>
      </c>
      <c r="E38" s="23">
        <v>0</v>
      </c>
      <c r="F38" s="23">
        <v>0</v>
      </c>
      <c r="G38" s="23">
        <v>0</v>
      </c>
      <c r="H38" s="23">
        <v>0</v>
      </c>
      <c r="I38" s="2"/>
    </row>
    <row r="39" spans="1:9" ht="16.5" customHeight="1">
      <c r="A39" s="21" t="s">
        <v>69</v>
      </c>
      <c r="B39" s="24" t="s">
        <v>70</v>
      </c>
      <c r="C39" s="22">
        <v>0</v>
      </c>
      <c r="D39" s="22">
        <v>0</v>
      </c>
      <c r="E39" s="23">
        <v>0</v>
      </c>
      <c r="F39" s="23">
        <v>0</v>
      </c>
      <c r="G39" s="23">
        <v>0</v>
      </c>
      <c r="H39" s="23">
        <v>0</v>
      </c>
      <c r="I39" s="2"/>
    </row>
    <row r="40" spans="1:9" ht="26.25" customHeight="1">
      <c r="A40" s="21" t="s">
        <v>71</v>
      </c>
      <c r="B40" s="24" t="s">
        <v>72</v>
      </c>
      <c r="C40" s="22">
        <v>0</v>
      </c>
      <c r="D40" s="22">
        <v>2500000</v>
      </c>
      <c r="E40" s="23">
        <v>0</v>
      </c>
      <c r="F40" s="23">
        <v>0</v>
      </c>
      <c r="G40" s="23">
        <v>0</v>
      </c>
      <c r="H40" s="23">
        <v>0</v>
      </c>
      <c r="I40" s="2"/>
    </row>
    <row r="41" spans="1:9" ht="26.25" customHeight="1">
      <c r="A41" s="21" t="s">
        <v>73</v>
      </c>
      <c r="B41" s="24" t="s">
        <v>74</v>
      </c>
      <c r="C41" s="22">
        <v>500000</v>
      </c>
      <c r="D41" s="22">
        <v>0</v>
      </c>
      <c r="E41" s="23">
        <v>500000</v>
      </c>
      <c r="F41" s="23">
        <v>0</v>
      </c>
      <c r="G41" s="23">
        <v>0</v>
      </c>
      <c r="H41" s="23">
        <v>0</v>
      </c>
      <c r="I41" s="2"/>
    </row>
    <row r="42" spans="1:9" ht="26.25" customHeight="1">
      <c r="A42" s="21" t="s">
        <v>75</v>
      </c>
      <c r="B42" s="24" t="s">
        <v>76</v>
      </c>
      <c r="C42" s="22">
        <v>250000</v>
      </c>
      <c r="D42" s="22">
        <v>0</v>
      </c>
      <c r="E42" s="23">
        <v>250000</v>
      </c>
      <c r="F42" s="23">
        <v>0</v>
      </c>
      <c r="G42" s="23">
        <v>0</v>
      </c>
      <c r="H42" s="23">
        <v>0</v>
      </c>
      <c r="I42" s="2"/>
    </row>
    <row r="43" spans="1:9" ht="26.25" customHeight="1">
      <c r="A43" s="21" t="s">
        <v>77</v>
      </c>
      <c r="B43" s="24" t="s">
        <v>78</v>
      </c>
      <c r="C43" s="22">
        <v>500000</v>
      </c>
      <c r="D43" s="22">
        <v>0</v>
      </c>
      <c r="E43" s="23">
        <v>0</v>
      </c>
      <c r="F43" s="23">
        <v>500000</v>
      </c>
      <c r="G43" s="23">
        <v>0</v>
      </c>
      <c r="H43" s="23">
        <v>0</v>
      </c>
      <c r="I43" s="2"/>
    </row>
    <row r="44" spans="1:9" ht="16.5" customHeight="1">
      <c r="A44" s="21"/>
      <c r="B44" s="24"/>
      <c r="C44" s="25"/>
      <c r="D44" s="25"/>
      <c r="E44" s="26"/>
      <c r="F44" s="26"/>
      <c r="G44" s="26"/>
      <c r="H44" s="26"/>
      <c r="I44" s="2"/>
    </row>
    <row r="45" spans="1:9" ht="16.5" customHeight="1">
      <c r="A45" s="21"/>
      <c r="B45" s="18" t="s">
        <v>79</v>
      </c>
      <c r="C45" s="25"/>
      <c r="D45" s="25"/>
      <c r="E45" s="26"/>
      <c r="F45" s="26"/>
      <c r="G45" s="26"/>
      <c r="H45" s="26"/>
      <c r="I45" s="2"/>
    </row>
    <row r="46" spans="1:9" ht="36" customHeight="1">
      <c r="A46" s="21" t="s">
        <v>80</v>
      </c>
      <c r="B46" s="27" t="s">
        <v>81</v>
      </c>
      <c r="C46" s="22">
        <v>0</v>
      </c>
      <c r="D46" s="22">
        <v>375000</v>
      </c>
      <c r="E46" s="23">
        <v>0</v>
      </c>
      <c r="F46" s="23">
        <v>0</v>
      </c>
      <c r="G46" s="23">
        <v>0</v>
      </c>
      <c r="H46" s="23">
        <v>0</v>
      </c>
      <c r="I46" s="2"/>
    </row>
    <row r="47" spans="1:9" ht="20.25" customHeight="1">
      <c r="A47" s="21" t="s">
        <v>82</v>
      </c>
      <c r="B47" s="18" t="s">
        <v>83</v>
      </c>
      <c r="C47" s="22">
        <v>200000</v>
      </c>
      <c r="D47" s="22">
        <v>200000</v>
      </c>
      <c r="E47" s="23">
        <v>0</v>
      </c>
      <c r="F47" s="23">
        <v>0</v>
      </c>
      <c r="G47" s="23">
        <v>200000</v>
      </c>
      <c r="H47" s="23">
        <v>0</v>
      </c>
      <c r="I47" s="2"/>
    </row>
    <row r="48" spans="1:9" ht="20.25" customHeight="1">
      <c r="A48" s="21" t="s">
        <v>84</v>
      </c>
      <c r="B48" s="18" t="s">
        <v>85</v>
      </c>
      <c r="C48" s="22">
        <v>600000</v>
      </c>
      <c r="D48" s="22">
        <v>500000</v>
      </c>
      <c r="E48" s="23">
        <v>0</v>
      </c>
      <c r="F48" s="23">
        <v>0</v>
      </c>
      <c r="G48" s="23">
        <v>0</v>
      </c>
      <c r="H48" s="23">
        <v>600000</v>
      </c>
      <c r="I48" s="2"/>
    </row>
    <row r="49" spans="1:9" ht="29.25" customHeight="1">
      <c r="A49" s="21" t="s">
        <v>86</v>
      </c>
      <c r="B49" s="27" t="s">
        <v>87</v>
      </c>
      <c r="C49" s="22">
        <v>500000</v>
      </c>
      <c r="D49" s="22">
        <v>330000</v>
      </c>
      <c r="E49" s="23">
        <v>500000</v>
      </c>
      <c r="F49" s="23">
        <v>0</v>
      </c>
      <c r="G49" s="23">
        <v>0</v>
      </c>
      <c r="H49" s="23">
        <v>0</v>
      </c>
      <c r="I49" s="2"/>
    </row>
    <row r="50" spans="1:9" ht="29.25" customHeight="1">
      <c r="A50" s="21" t="s">
        <v>88</v>
      </c>
      <c r="B50" s="27" t="s">
        <v>89</v>
      </c>
      <c r="C50" s="22">
        <v>0</v>
      </c>
      <c r="D50" s="22">
        <v>400000</v>
      </c>
      <c r="E50" s="23">
        <v>0</v>
      </c>
      <c r="F50" s="23">
        <v>0</v>
      </c>
      <c r="G50" s="23">
        <v>0</v>
      </c>
      <c r="H50" s="23">
        <v>0</v>
      </c>
      <c r="I50" s="2"/>
    </row>
    <row r="51" spans="1:9" ht="29.25" customHeight="1">
      <c r="A51" s="21" t="s">
        <v>90</v>
      </c>
      <c r="B51" s="27" t="s">
        <v>91</v>
      </c>
      <c r="C51" s="22">
        <v>1600000</v>
      </c>
      <c r="D51" s="22">
        <v>0</v>
      </c>
      <c r="E51" s="23">
        <v>1000000</v>
      </c>
      <c r="F51" s="23">
        <v>600000</v>
      </c>
      <c r="G51" s="23">
        <v>0</v>
      </c>
      <c r="H51" s="23">
        <v>0</v>
      </c>
      <c r="I51" s="2"/>
    </row>
    <row r="52" spans="1:9" ht="16.5" customHeight="1">
      <c r="A52" s="21" t="s">
        <v>92</v>
      </c>
      <c r="B52" s="18" t="s">
        <v>93</v>
      </c>
      <c r="C52" s="22">
        <v>650000</v>
      </c>
      <c r="D52" s="22">
        <v>650000</v>
      </c>
      <c r="E52" s="23">
        <v>0</v>
      </c>
      <c r="F52" s="23">
        <v>650000</v>
      </c>
      <c r="G52" s="23">
        <v>0</v>
      </c>
      <c r="H52" s="23">
        <v>0</v>
      </c>
      <c r="I52" s="2"/>
    </row>
    <row r="53" spans="1:9" ht="16.5" customHeight="1">
      <c r="A53" s="21" t="s">
        <v>94</v>
      </c>
      <c r="B53" s="18" t="s">
        <v>95</v>
      </c>
      <c r="C53" s="22">
        <v>0</v>
      </c>
      <c r="D53" s="22">
        <v>300000</v>
      </c>
      <c r="E53" s="23">
        <v>0</v>
      </c>
      <c r="F53" s="23">
        <v>0</v>
      </c>
      <c r="G53" s="23">
        <v>0</v>
      </c>
      <c r="H53" s="23">
        <v>0</v>
      </c>
      <c r="I53" s="2"/>
    </row>
    <row r="54" spans="1:9" ht="39" customHeight="1">
      <c r="A54" s="28">
        <v>33</v>
      </c>
      <c r="B54" s="24" t="s">
        <v>96</v>
      </c>
      <c r="C54" s="22">
        <v>1460000</v>
      </c>
      <c r="D54" s="22">
        <v>1300000</v>
      </c>
      <c r="E54" s="23">
        <v>0</v>
      </c>
      <c r="F54" s="23">
        <v>0</v>
      </c>
      <c r="G54" s="23">
        <v>1460000</v>
      </c>
      <c r="H54" s="23">
        <v>0</v>
      </c>
      <c r="I54" s="2"/>
    </row>
    <row r="55" spans="1:9" ht="16.5" customHeight="1">
      <c r="A55" s="28">
        <v>34</v>
      </c>
      <c r="B55" s="18" t="s">
        <v>97</v>
      </c>
      <c r="C55" s="22">
        <v>0</v>
      </c>
      <c r="D55" s="22">
        <v>500000</v>
      </c>
      <c r="E55" s="23">
        <v>0</v>
      </c>
      <c r="F55" s="23">
        <v>0</v>
      </c>
      <c r="G55" s="23">
        <v>0</v>
      </c>
      <c r="H55" s="23">
        <v>0</v>
      </c>
      <c r="I55" s="2"/>
    </row>
    <row r="56" spans="1:9" ht="16.5" customHeight="1">
      <c r="A56" s="28">
        <v>35</v>
      </c>
      <c r="B56" s="18" t="s">
        <v>98</v>
      </c>
      <c r="C56" s="22">
        <v>500000</v>
      </c>
      <c r="D56" s="22">
        <v>500000</v>
      </c>
      <c r="E56" s="23">
        <v>0</v>
      </c>
      <c r="F56" s="23">
        <v>0</v>
      </c>
      <c r="G56" s="23">
        <v>250000</v>
      </c>
      <c r="H56" s="23">
        <v>250000</v>
      </c>
      <c r="I56" s="2"/>
    </row>
    <row r="57" spans="1:9" ht="16.5" customHeight="1">
      <c r="A57" s="28">
        <v>36</v>
      </c>
      <c r="B57" s="18" t="s">
        <v>99</v>
      </c>
      <c r="C57" s="22">
        <v>300000</v>
      </c>
      <c r="D57" s="22">
        <v>300000</v>
      </c>
      <c r="E57" s="23">
        <v>0</v>
      </c>
      <c r="F57" s="23">
        <v>0</v>
      </c>
      <c r="G57" s="23">
        <v>0</v>
      </c>
      <c r="H57" s="23">
        <v>300000</v>
      </c>
      <c r="I57" s="2"/>
    </row>
    <row r="58" spans="1:9" ht="20.25" customHeight="1">
      <c r="A58" s="28">
        <v>37</v>
      </c>
      <c r="B58" s="18" t="s">
        <v>100</v>
      </c>
      <c r="C58" s="22">
        <v>350000</v>
      </c>
      <c r="D58" s="22">
        <v>350000</v>
      </c>
      <c r="E58" s="23">
        <v>0</v>
      </c>
      <c r="F58" s="23">
        <v>350000</v>
      </c>
      <c r="G58" s="23">
        <v>0</v>
      </c>
      <c r="H58" s="23">
        <v>0</v>
      </c>
      <c r="I58" s="2"/>
    </row>
    <row r="59" spans="1:9" ht="20.25" customHeight="1">
      <c r="A59" s="28">
        <v>38</v>
      </c>
      <c r="B59" s="18" t="s">
        <v>101</v>
      </c>
      <c r="C59" s="22">
        <v>150000</v>
      </c>
      <c r="D59" s="22">
        <v>0</v>
      </c>
      <c r="E59" s="23">
        <v>0</v>
      </c>
      <c r="F59" s="23">
        <v>150000</v>
      </c>
      <c r="G59" s="23">
        <v>0</v>
      </c>
      <c r="H59" s="23">
        <v>0</v>
      </c>
      <c r="I59" s="2"/>
    </row>
    <row r="60" spans="1:9" ht="20.25" customHeight="1">
      <c r="A60" s="28">
        <v>39</v>
      </c>
      <c r="B60" s="18" t="s">
        <v>102</v>
      </c>
      <c r="C60" s="22">
        <v>100000</v>
      </c>
      <c r="D60" s="22">
        <v>0</v>
      </c>
      <c r="E60" s="23">
        <v>0</v>
      </c>
      <c r="F60" s="23">
        <v>100000</v>
      </c>
      <c r="G60" s="23">
        <v>0</v>
      </c>
      <c r="H60" s="23">
        <v>0</v>
      </c>
      <c r="I60" s="2"/>
    </row>
    <row r="61" spans="1:256" ht="18.75" customHeight="1">
      <c r="A61" s="29"/>
      <c r="B61" s="29"/>
      <c r="C61" s="29"/>
      <c r="D61" s="29"/>
      <c r="E61" s="29"/>
      <c r="F61" s="29"/>
      <c r="G61" s="29"/>
      <c r="H61" s="29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9" ht="16.5" customHeight="1">
      <c r="A62" s="21"/>
      <c r="B62" s="18" t="s">
        <v>103</v>
      </c>
      <c r="C62" s="22"/>
      <c r="D62" s="22"/>
      <c r="E62" s="23"/>
      <c r="F62" s="23"/>
      <c r="G62" s="23"/>
      <c r="H62" s="23"/>
      <c r="I62" s="2"/>
    </row>
    <row r="63" spans="1:9" ht="16.5" customHeight="1">
      <c r="A63" s="21"/>
      <c r="B63" s="18"/>
      <c r="C63" s="22"/>
      <c r="D63" s="22"/>
      <c r="E63" s="23"/>
      <c r="F63" s="23"/>
      <c r="G63" s="23"/>
      <c r="H63" s="23"/>
      <c r="I63" s="2"/>
    </row>
    <row r="64" spans="1:9" ht="16.5" customHeight="1">
      <c r="A64" s="17"/>
      <c r="B64" s="18" t="s">
        <v>10</v>
      </c>
      <c r="C64" s="20"/>
      <c r="D64" s="20"/>
      <c r="E64" s="20"/>
      <c r="F64" s="20"/>
      <c r="G64" s="20"/>
      <c r="H64" s="20"/>
      <c r="I64" s="2"/>
    </row>
    <row r="65" spans="1:9" ht="16.5" customHeight="1">
      <c r="A65" s="17"/>
      <c r="B65" s="15" t="s">
        <v>104</v>
      </c>
      <c r="C65" s="20">
        <f>C66+C85+C94+C98+C100+C105+C110+C116+C118+C119</f>
        <v>36240000</v>
      </c>
      <c r="D65" s="20">
        <f>D66+D85+D94+D98+D100+D105+D110+D116+D118+D119</f>
        <v>33876000</v>
      </c>
      <c r="E65" s="20">
        <f>E66+E85+E94+E98+E100+E105+E110+E116+E118+E119</f>
        <v>8668750</v>
      </c>
      <c r="F65" s="20">
        <f>F66+F85+F94+F98+F100+F105+F110+F116+F118+F119</f>
        <v>9663750</v>
      </c>
      <c r="G65" s="20">
        <f>G66+G85+G94+G98+G100+G105+G110+G116+G118+G119</f>
        <v>9493750</v>
      </c>
      <c r="H65" s="20">
        <f>H66+H85+H94+H98+H100+H105+H110+H116+H118+H119</f>
        <v>8413750</v>
      </c>
      <c r="I65" s="2"/>
    </row>
    <row r="66" spans="1:9" ht="16.5" customHeight="1">
      <c r="A66" s="21"/>
      <c r="B66" s="27" t="s">
        <v>105</v>
      </c>
      <c r="C66" s="30">
        <f>SUM(C67:C83)</f>
        <v>5150000</v>
      </c>
      <c r="D66" s="30">
        <f>SUM(D67:D83)</f>
        <v>5546000</v>
      </c>
      <c r="E66" s="31">
        <f>SUM(E67:E83)</f>
        <v>1220000</v>
      </c>
      <c r="F66" s="31">
        <f>SUM(F67:F83)</f>
        <v>1500000</v>
      </c>
      <c r="G66" s="31">
        <f>SUM(G67:G83)</f>
        <v>1230000</v>
      </c>
      <c r="H66" s="31">
        <f>SUM(H67:H83)</f>
        <v>1200000</v>
      </c>
      <c r="I66" s="2"/>
    </row>
    <row r="67" spans="1:9" ht="16.5" customHeight="1">
      <c r="A67" s="21" t="s">
        <v>11</v>
      </c>
      <c r="B67" s="18" t="s">
        <v>106</v>
      </c>
      <c r="C67" s="22">
        <v>100000</v>
      </c>
      <c r="D67" s="22">
        <v>100000</v>
      </c>
      <c r="E67" s="23">
        <f>C67/4</f>
        <v>25000</v>
      </c>
      <c r="F67" s="23">
        <f>C67/4</f>
        <v>25000</v>
      </c>
      <c r="G67" s="23">
        <f>C67/4</f>
        <v>25000</v>
      </c>
      <c r="H67" s="23">
        <f>C67/4</f>
        <v>25000</v>
      </c>
      <c r="I67" s="2"/>
    </row>
    <row r="68" spans="1:9" ht="16.5" customHeight="1">
      <c r="A68" s="21" t="s">
        <v>13</v>
      </c>
      <c r="B68" s="27" t="s">
        <v>107</v>
      </c>
      <c r="C68" s="22">
        <v>1000000</v>
      </c>
      <c r="D68" s="22">
        <v>1000000</v>
      </c>
      <c r="E68" s="23">
        <v>150000</v>
      </c>
      <c r="F68" s="23">
        <v>450000</v>
      </c>
      <c r="G68" s="23">
        <v>250000</v>
      </c>
      <c r="H68" s="23">
        <v>150000</v>
      </c>
      <c r="I68" s="2"/>
    </row>
    <row r="69" spans="1:9" ht="16.5" customHeight="1">
      <c r="A69" s="21" t="s">
        <v>16</v>
      </c>
      <c r="B69" s="27" t="s">
        <v>108</v>
      </c>
      <c r="C69" s="22">
        <v>350000</v>
      </c>
      <c r="D69" s="22">
        <v>350000</v>
      </c>
      <c r="E69" s="23">
        <v>37500</v>
      </c>
      <c r="F69" s="23">
        <v>137500</v>
      </c>
      <c r="G69" s="23">
        <v>117500</v>
      </c>
      <c r="H69" s="23">
        <v>57500</v>
      </c>
      <c r="I69" s="2"/>
    </row>
    <row r="70" spans="1:9" ht="16.5" customHeight="1">
      <c r="A70" s="21" t="s">
        <v>18</v>
      </c>
      <c r="B70" s="27" t="s">
        <v>109</v>
      </c>
      <c r="C70" s="22">
        <v>300000</v>
      </c>
      <c r="D70" s="22">
        <v>500000</v>
      </c>
      <c r="E70" s="23">
        <v>25000</v>
      </c>
      <c r="F70" s="23">
        <v>150000</v>
      </c>
      <c r="G70" s="23">
        <v>100000</v>
      </c>
      <c r="H70" s="23">
        <v>25000</v>
      </c>
      <c r="I70" s="2"/>
    </row>
    <row r="71" spans="1:9" ht="16.5" customHeight="1">
      <c r="A71" s="21" t="s">
        <v>20</v>
      </c>
      <c r="B71" s="24" t="s">
        <v>110</v>
      </c>
      <c r="C71" s="22">
        <v>250000</v>
      </c>
      <c r="D71" s="22">
        <v>250000</v>
      </c>
      <c r="E71" s="23">
        <f aca="true" t="shared" si="0" ref="E71:E76">C71/4</f>
        <v>62500</v>
      </c>
      <c r="F71" s="23">
        <f aca="true" t="shared" si="1" ref="F71:F76">C71/4</f>
        <v>62500</v>
      </c>
      <c r="G71" s="23">
        <f aca="true" t="shared" si="2" ref="G71:G76">C71/4</f>
        <v>62500</v>
      </c>
      <c r="H71" s="23">
        <f aca="true" t="shared" si="3" ref="H71:H76">C71/4</f>
        <v>62500</v>
      </c>
      <c r="I71" s="2"/>
    </row>
    <row r="72" spans="1:9" ht="16.5" customHeight="1">
      <c r="A72" s="21" t="s">
        <v>22</v>
      </c>
      <c r="B72" s="27" t="s">
        <v>111</v>
      </c>
      <c r="C72" s="22">
        <v>300000</v>
      </c>
      <c r="D72" s="22">
        <v>350000</v>
      </c>
      <c r="E72" s="23">
        <f t="shared" si="0"/>
        <v>75000</v>
      </c>
      <c r="F72" s="23">
        <f t="shared" si="1"/>
        <v>75000</v>
      </c>
      <c r="G72" s="23">
        <f t="shared" si="2"/>
        <v>75000</v>
      </c>
      <c r="H72" s="23">
        <f t="shared" si="3"/>
        <v>75000</v>
      </c>
      <c r="I72" s="2"/>
    </row>
    <row r="73" spans="1:9" ht="16.5" customHeight="1">
      <c r="A73" s="21"/>
      <c r="B73" s="27" t="s">
        <v>112</v>
      </c>
      <c r="C73" s="22"/>
      <c r="D73" s="22"/>
      <c r="E73" s="23">
        <f t="shared" si="0"/>
        <v>0</v>
      </c>
      <c r="F73" s="23">
        <f t="shared" si="1"/>
        <v>0</v>
      </c>
      <c r="G73" s="23">
        <f t="shared" si="2"/>
        <v>0</v>
      </c>
      <c r="H73" s="23">
        <f t="shared" si="3"/>
        <v>0</v>
      </c>
      <c r="I73" s="2"/>
    </row>
    <row r="74" spans="1:9" ht="16.5" customHeight="1">
      <c r="A74" s="21" t="s">
        <v>24</v>
      </c>
      <c r="B74" s="27" t="s">
        <v>113</v>
      </c>
      <c r="C74" s="22">
        <v>450000</v>
      </c>
      <c r="D74" s="22">
        <v>450000</v>
      </c>
      <c r="E74" s="23">
        <f t="shared" si="0"/>
        <v>112500</v>
      </c>
      <c r="F74" s="23">
        <f t="shared" si="1"/>
        <v>112500</v>
      </c>
      <c r="G74" s="23">
        <f t="shared" si="2"/>
        <v>112500</v>
      </c>
      <c r="H74" s="23">
        <f t="shared" si="3"/>
        <v>112500</v>
      </c>
      <c r="I74" s="2"/>
    </row>
    <row r="75" spans="1:10" s="32" customFormat="1" ht="16.5" customHeight="1">
      <c r="A75" s="21" t="s">
        <v>27</v>
      </c>
      <c r="B75" s="27" t="s">
        <v>114</v>
      </c>
      <c r="C75" s="22">
        <v>450000</v>
      </c>
      <c r="D75" s="22">
        <v>446000</v>
      </c>
      <c r="E75" s="23">
        <f t="shared" si="0"/>
        <v>112500</v>
      </c>
      <c r="F75" s="23">
        <f t="shared" si="1"/>
        <v>112500</v>
      </c>
      <c r="G75" s="23">
        <f t="shared" si="2"/>
        <v>112500</v>
      </c>
      <c r="H75" s="23">
        <f t="shared" si="3"/>
        <v>112500</v>
      </c>
      <c r="I75" s="2"/>
      <c r="J75" s="1"/>
    </row>
    <row r="76" spans="1:10" s="32" customFormat="1" ht="16.5" customHeight="1">
      <c r="A76" s="21" t="s">
        <v>29</v>
      </c>
      <c r="B76" s="27" t="s">
        <v>115</v>
      </c>
      <c r="C76" s="22">
        <v>250000</v>
      </c>
      <c r="D76" s="22">
        <v>250000</v>
      </c>
      <c r="E76" s="23">
        <f t="shared" si="0"/>
        <v>62500</v>
      </c>
      <c r="F76" s="23">
        <f t="shared" si="1"/>
        <v>62500</v>
      </c>
      <c r="G76" s="23">
        <f t="shared" si="2"/>
        <v>62500</v>
      </c>
      <c r="H76" s="23">
        <f t="shared" si="3"/>
        <v>62500</v>
      </c>
      <c r="I76" s="2"/>
      <c r="J76" s="1"/>
    </row>
    <row r="77" spans="1:9" ht="18" customHeight="1">
      <c r="A77" s="21" t="s">
        <v>34</v>
      </c>
      <c r="B77" s="24" t="s">
        <v>116</v>
      </c>
      <c r="C77" s="22">
        <v>150000</v>
      </c>
      <c r="D77" s="22">
        <v>150000</v>
      </c>
      <c r="E77" s="23">
        <v>0</v>
      </c>
      <c r="F77" s="23">
        <v>0</v>
      </c>
      <c r="G77" s="23">
        <v>0</v>
      </c>
      <c r="H77" s="23">
        <v>150000</v>
      </c>
      <c r="I77" s="2"/>
    </row>
    <row r="78" spans="1:9" ht="16.5" customHeight="1">
      <c r="A78" s="21" t="s">
        <v>36</v>
      </c>
      <c r="B78" s="27" t="s">
        <v>117</v>
      </c>
      <c r="C78" s="22">
        <v>100000</v>
      </c>
      <c r="D78" s="22">
        <v>100000</v>
      </c>
      <c r="E78" s="23">
        <f aca="true" t="shared" si="4" ref="E78:E79">C78/4</f>
        <v>25000</v>
      </c>
      <c r="F78" s="23">
        <f aca="true" t="shared" si="5" ref="F78:F79">C78/4</f>
        <v>25000</v>
      </c>
      <c r="G78" s="23">
        <f aca="true" t="shared" si="6" ref="G78:G80">C78/4</f>
        <v>25000</v>
      </c>
      <c r="H78" s="23">
        <f aca="true" t="shared" si="7" ref="H78:H79">C78/4</f>
        <v>25000</v>
      </c>
      <c r="I78" s="2"/>
    </row>
    <row r="79" spans="1:9" ht="16.5" customHeight="1">
      <c r="A79" s="21" t="s">
        <v>38</v>
      </c>
      <c r="B79" s="18" t="s">
        <v>118</v>
      </c>
      <c r="C79" s="22">
        <v>150000</v>
      </c>
      <c r="D79" s="22">
        <v>300000</v>
      </c>
      <c r="E79" s="23">
        <f t="shared" si="4"/>
        <v>37500</v>
      </c>
      <c r="F79" s="23">
        <f t="shared" si="5"/>
        <v>37500</v>
      </c>
      <c r="G79" s="23">
        <f t="shared" si="6"/>
        <v>37500</v>
      </c>
      <c r="H79" s="23">
        <f t="shared" si="7"/>
        <v>37500</v>
      </c>
      <c r="I79" s="2"/>
    </row>
    <row r="80" spans="1:9" ht="16.5" customHeight="1">
      <c r="A80" s="21" t="s">
        <v>40</v>
      </c>
      <c r="B80" s="18" t="s">
        <v>119</v>
      </c>
      <c r="C80" s="22">
        <v>500000</v>
      </c>
      <c r="D80" s="22">
        <v>500000</v>
      </c>
      <c r="E80" s="23">
        <v>250000</v>
      </c>
      <c r="F80" s="23">
        <v>0</v>
      </c>
      <c r="G80" s="23">
        <f t="shared" si="6"/>
        <v>125000</v>
      </c>
      <c r="H80" s="23">
        <v>125000</v>
      </c>
      <c r="I80" s="2"/>
    </row>
    <row r="81" spans="1:9" ht="16.5" customHeight="1">
      <c r="A81" s="21" t="s">
        <v>43</v>
      </c>
      <c r="B81" s="18" t="s">
        <v>120</v>
      </c>
      <c r="C81" s="22">
        <v>500000</v>
      </c>
      <c r="D81" s="22">
        <v>500000</v>
      </c>
      <c r="E81" s="23">
        <v>70000</v>
      </c>
      <c r="F81" s="23">
        <v>250000</v>
      </c>
      <c r="G81" s="23">
        <v>125000</v>
      </c>
      <c r="H81" s="23">
        <v>55000</v>
      </c>
      <c r="I81" s="2"/>
    </row>
    <row r="82" spans="1:9" ht="16.5" customHeight="1">
      <c r="A82" s="21" t="s">
        <v>45</v>
      </c>
      <c r="B82" s="18" t="s">
        <v>121</v>
      </c>
      <c r="C82" s="22">
        <v>0</v>
      </c>
      <c r="D82" s="22">
        <v>0</v>
      </c>
      <c r="E82" s="23">
        <f>C82/4</f>
        <v>0</v>
      </c>
      <c r="F82" s="23">
        <f>C82/4</f>
        <v>0</v>
      </c>
      <c r="G82" s="23">
        <f>C82/4</f>
        <v>0</v>
      </c>
      <c r="H82" s="23">
        <f>C82/4</f>
        <v>0</v>
      </c>
      <c r="I82" s="2"/>
    </row>
    <row r="83" spans="1:9" ht="16.5" customHeight="1">
      <c r="A83" s="21" t="s">
        <v>47</v>
      </c>
      <c r="B83" s="24" t="s">
        <v>122</v>
      </c>
      <c r="C83" s="22">
        <v>300000</v>
      </c>
      <c r="D83" s="22">
        <v>300000</v>
      </c>
      <c r="E83" s="23">
        <v>175000</v>
      </c>
      <c r="F83" s="23">
        <v>0</v>
      </c>
      <c r="G83" s="23">
        <v>0</v>
      </c>
      <c r="H83" s="23">
        <v>125000</v>
      </c>
      <c r="I83" s="2"/>
    </row>
    <row r="84" spans="1:9" ht="16.5" customHeight="1">
      <c r="A84" s="21"/>
      <c r="B84" s="18"/>
      <c r="C84" s="22"/>
      <c r="D84" s="22"/>
      <c r="E84" s="23">
        <f>C84/4</f>
        <v>0</v>
      </c>
      <c r="F84" s="23">
        <f aca="true" t="shared" si="8" ref="F84:F99">C84/4</f>
        <v>0</v>
      </c>
      <c r="G84" s="23">
        <f aca="true" t="shared" si="9" ref="G84:G99">C84/4</f>
        <v>0</v>
      </c>
      <c r="H84" s="23">
        <f aca="true" t="shared" si="10" ref="H84:H99">C84/4</f>
        <v>0</v>
      </c>
      <c r="I84" s="2"/>
    </row>
    <row r="85" spans="1:9" ht="16.5" customHeight="1">
      <c r="A85" s="21"/>
      <c r="B85" s="27" t="s">
        <v>123</v>
      </c>
      <c r="C85" s="30">
        <f>SUM(C86:C91)</f>
        <v>2600000</v>
      </c>
      <c r="D85" s="30">
        <f>SUM(D86:D91)</f>
        <v>2400000</v>
      </c>
      <c r="E85" s="31">
        <f>E86+E87+E88+E89+E90+E91</f>
        <v>650000</v>
      </c>
      <c r="F85" s="31">
        <f t="shared" si="8"/>
        <v>650000</v>
      </c>
      <c r="G85" s="31">
        <f t="shared" si="9"/>
        <v>650000</v>
      </c>
      <c r="H85" s="31">
        <f t="shared" si="10"/>
        <v>650000</v>
      </c>
      <c r="I85" s="2"/>
    </row>
    <row r="86" spans="1:9" ht="16.5" customHeight="1">
      <c r="A86" s="21" t="s">
        <v>49</v>
      </c>
      <c r="B86" s="27" t="s">
        <v>124</v>
      </c>
      <c r="C86" s="22">
        <v>500000</v>
      </c>
      <c r="D86" s="22">
        <v>500000</v>
      </c>
      <c r="E86" s="23">
        <f aca="true" t="shared" si="11" ref="E86:E99">C86/4</f>
        <v>125000</v>
      </c>
      <c r="F86" s="23">
        <f t="shared" si="8"/>
        <v>125000</v>
      </c>
      <c r="G86" s="23">
        <f t="shared" si="9"/>
        <v>125000</v>
      </c>
      <c r="H86" s="23">
        <f t="shared" si="10"/>
        <v>125000</v>
      </c>
      <c r="I86" s="2"/>
    </row>
    <row r="87" spans="1:9" ht="16.5" customHeight="1">
      <c r="A87" s="21" t="s">
        <v>51</v>
      </c>
      <c r="B87" s="27" t="s">
        <v>125</v>
      </c>
      <c r="C87" s="22">
        <v>1000000</v>
      </c>
      <c r="D87" s="22">
        <v>500000</v>
      </c>
      <c r="E87" s="23">
        <f t="shared" si="11"/>
        <v>250000</v>
      </c>
      <c r="F87" s="23">
        <f t="shared" si="8"/>
        <v>250000</v>
      </c>
      <c r="G87" s="23">
        <f t="shared" si="9"/>
        <v>250000</v>
      </c>
      <c r="H87" s="23">
        <f t="shared" si="10"/>
        <v>250000</v>
      </c>
      <c r="I87" s="2"/>
    </row>
    <row r="88" spans="1:9" ht="16.5" customHeight="1">
      <c r="A88" s="21" t="s">
        <v>53</v>
      </c>
      <c r="B88" s="27" t="s">
        <v>126</v>
      </c>
      <c r="C88" s="22">
        <v>400000</v>
      </c>
      <c r="D88" s="22">
        <v>450000</v>
      </c>
      <c r="E88" s="23">
        <f t="shared" si="11"/>
        <v>100000</v>
      </c>
      <c r="F88" s="23">
        <f t="shared" si="8"/>
        <v>100000</v>
      </c>
      <c r="G88" s="23">
        <f t="shared" si="9"/>
        <v>100000</v>
      </c>
      <c r="H88" s="23">
        <f t="shared" si="10"/>
        <v>100000</v>
      </c>
      <c r="I88" s="2"/>
    </row>
    <row r="89" spans="1:9" ht="16.5" customHeight="1">
      <c r="A89" s="21" t="s">
        <v>55</v>
      </c>
      <c r="B89" s="27" t="s">
        <v>127</v>
      </c>
      <c r="C89" s="22">
        <v>100000</v>
      </c>
      <c r="D89" s="22">
        <v>100000</v>
      </c>
      <c r="E89" s="23">
        <f t="shared" si="11"/>
        <v>25000</v>
      </c>
      <c r="F89" s="23">
        <f t="shared" si="8"/>
        <v>25000</v>
      </c>
      <c r="G89" s="23">
        <f t="shared" si="9"/>
        <v>25000</v>
      </c>
      <c r="H89" s="23">
        <f t="shared" si="10"/>
        <v>25000</v>
      </c>
      <c r="I89" s="2"/>
    </row>
    <row r="90" spans="1:9" ht="16.5" customHeight="1">
      <c r="A90" s="21" t="s">
        <v>57</v>
      </c>
      <c r="B90" s="18" t="s">
        <v>128</v>
      </c>
      <c r="C90" s="22">
        <v>350000</v>
      </c>
      <c r="D90" s="22">
        <v>350000</v>
      </c>
      <c r="E90" s="23">
        <f t="shared" si="11"/>
        <v>87500</v>
      </c>
      <c r="F90" s="23">
        <f t="shared" si="8"/>
        <v>87500</v>
      </c>
      <c r="G90" s="23">
        <f t="shared" si="9"/>
        <v>87500</v>
      </c>
      <c r="H90" s="23">
        <f t="shared" si="10"/>
        <v>87500</v>
      </c>
      <c r="I90" s="2"/>
    </row>
    <row r="91" spans="1:9" ht="16.5" customHeight="1">
      <c r="A91" s="21" t="s">
        <v>60</v>
      </c>
      <c r="B91" s="18" t="s">
        <v>129</v>
      </c>
      <c r="C91" s="22">
        <v>250000</v>
      </c>
      <c r="D91" s="22">
        <v>500000</v>
      </c>
      <c r="E91" s="23">
        <f t="shared" si="11"/>
        <v>62500</v>
      </c>
      <c r="F91" s="23">
        <f t="shared" si="8"/>
        <v>62500</v>
      </c>
      <c r="G91" s="23">
        <f t="shared" si="9"/>
        <v>62500</v>
      </c>
      <c r="H91" s="23">
        <f t="shared" si="10"/>
        <v>62500</v>
      </c>
      <c r="I91" s="2"/>
    </row>
    <row r="92" spans="1:9" ht="16.5" customHeight="1">
      <c r="A92" s="21"/>
      <c r="B92" s="18"/>
      <c r="C92" s="22"/>
      <c r="D92" s="22"/>
      <c r="E92" s="23">
        <f t="shared" si="11"/>
        <v>0</v>
      </c>
      <c r="F92" s="23">
        <f t="shared" si="8"/>
        <v>0</v>
      </c>
      <c r="G92" s="23">
        <f t="shared" si="9"/>
        <v>0</v>
      </c>
      <c r="H92" s="23">
        <f t="shared" si="10"/>
        <v>0</v>
      </c>
      <c r="I92" s="2"/>
    </row>
    <row r="93" spans="1:9" ht="16.5" customHeight="1">
      <c r="A93" s="21"/>
      <c r="B93" s="18"/>
      <c r="C93" s="22"/>
      <c r="D93" s="22"/>
      <c r="E93" s="23">
        <f t="shared" si="11"/>
        <v>0</v>
      </c>
      <c r="F93" s="23">
        <f t="shared" si="8"/>
        <v>0</v>
      </c>
      <c r="G93" s="23">
        <f t="shared" si="9"/>
        <v>0</v>
      </c>
      <c r="H93" s="23">
        <f t="shared" si="10"/>
        <v>0</v>
      </c>
      <c r="I93" s="2"/>
    </row>
    <row r="94" spans="1:9" ht="16.5" customHeight="1">
      <c r="A94" s="21"/>
      <c r="B94" s="27" t="s">
        <v>130</v>
      </c>
      <c r="C94" s="30">
        <f>SUM(C95:C96)</f>
        <v>600000</v>
      </c>
      <c r="D94" s="30">
        <f>SUM(D95:D96)</f>
        <v>600000</v>
      </c>
      <c r="E94" s="31">
        <f t="shared" si="11"/>
        <v>150000</v>
      </c>
      <c r="F94" s="31">
        <f t="shared" si="8"/>
        <v>150000</v>
      </c>
      <c r="G94" s="31">
        <f t="shared" si="9"/>
        <v>150000</v>
      </c>
      <c r="H94" s="31">
        <f t="shared" si="10"/>
        <v>150000</v>
      </c>
      <c r="I94" s="2"/>
    </row>
    <row r="95" spans="1:9" ht="16.5" customHeight="1">
      <c r="A95" s="21" t="s">
        <v>63</v>
      </c>
      <c r="B95" s="27" t="s">
        <v>131</v>
      </c>
      <c r="C95" s="22">
        <v>150000</v>
      </c>
      <c r="D95" s="22">
        <v>150000</v>
      </c>
      <c r="E95" s="23">
        <f t="shared" si="11"/>
        <v>37500</v>
      </c>
      <c r="F95" s="23">
        <f t="shared" si="8"/>
        <v>37500</v>
      </c>
      <c r="G95" s="23">
        <f t="shared" si="9"/>
        <v>37500</v>
      </c>
      <c r="H95" s="23">
        <f t="shared" si="10"/>
        <v>37500</v>
      </c>
      <c r="I95" s="2"/>
    </row>
    <row r="96" spans="1:9" ht="16.5" customHeight="1">
      <c r="A96" s="21" t="s">
        <v>65</v>
      </c>
      <c r="B96" s="27" t="s">
        <v>132</v>
      </c>
      <c r="C96" s="22">
        <v>450000</v>
      </c>
      <c r="D96" s="22">
        <v>450000</v>
      </c>
      <c r="E96" s="23">
        <f t="shared" si="11"/>
        <v>112500</v>
      </c>
      <c r="F96" s="23">
        <f t="shared" si="8"/>
        <v>112500</v>
      </c>
      <c r="G96" s="23">
        <f t="shared" si="9"/>
        <v>112500</v>
      </c>
      <c r="H96" s="23">
        <f t="shared" si="10"/>
        <v>112500</v>
      </c>
      <c r="I96" s="2"/>
    </row>
    <row r="97" spans="1:9" ht="21" customHeight="1">
      <c r="A97" s="21"/>
      <c r="B97" s="18"/>
      <c r="C97" s="22"/>
      <c r="D97" s="22"/>
      <c r="E97" s="23">
        <f t="shared" si="11"/>
        <v>0</v>
      </c>
      <c r="F97" s="23">
        <f t="shared" si="8"/>
        <v>0</v>
      </c>
      <c r="G97" s="23">
        <f t="shared" si="9"/>
        <v>0</v>
      </c>
      <c r="H97" s="23">
        <f t="shared" si="10"/>
        <v>0</v>
      </c>
      <c r="I97" s="2"/>
    </row>
    <row r="98" spans="1:9" ht="16.5" customHeight="1">
      <c r="A98" s="21" t="s">
        <v>67</v>
      </c>
      <c r="B98" s="18" t="s">
        <v>133</v>
      </c>
      <c r="C98" s="30">
        <v>350000</v>
      </c>
      <c r="D98" s="30">
        <v>350000</v>
      </c>
      <c r="E98" s="23">
        <f t="shared" si="11"/>
        <v>87500</v>
      </c>
      <c r="F98" s="23">
        <f t="shared" si="8"/>
        <v>87500</v>
      </c>
      <c r="G98" s="23">
        <f t="shared" si="9"/>
        <v>87500</v>
      </c>
      <c r="H98" s="23">
        <f t="shared" si="10"/>
        <v>87500</v>
      </c>
      <c r="I98" s="2"/>
    </row>
    <row r="99" spans="1:9" ht="16.5" customHeight="1">
      <c r="A99" s="21"/>
      <c r="B99" s="18"/>
      <c r="C99" s="22"/>
      <c r="D99" s="22"/>
      <c r="E99" s="23">
        <f t="shared" si="11"/>
        <v>0</v>
      </c>
      <c r="F99" s="23">
        <f t="shared" si="8"/>
        <v>0</v>
      </c>
      <c r="G99" s="23">
        <f t="shared" si="9"/>
        <v>0</v>
      </c>
      <c r="H99" s="23">
        <f t="shared" si="10"/>
        <v>0</v>
      </c>
      <c r="I99" s="2"/>
    </row>
    <row r="100" spans="1:9" ht="16.5" customHeight="1">
      <c r="A100" s="21"/>
      <c r="B100" s="27" t="s">
        <v>134</v>
      </c>
      <c r="C100" s="31">
        <f>SUM(C101:C103)</f>
        <v>360000</v>
      </c>
      <c r="D100" s="31">
        <f>SUM(D101:D103)</f>
        <v>600000</v>
      </c>
      <c r="E100" s="31">
        <f>E101+E102+E103</f>
        <v>191250</v>
      </c>
      <c r="F100" s="31">
        <f>F101+F102+F103</f>
        <v>56250</v>
      </c>
      <c r="G100" s="31">
        <f>G101+G102+G103</f>
        <v>56250</v>
      </c>
      <c r="H100" s="31">
        <f>H101+H102+H103</f>
        <v>56250</v>
      </c>
      <c r="I100" s="2"/>
    </row>
    <row r="101" spans="1:9" ht="16.5" customHeight="1">
      <c r="A101" s="21" t="s">
        <v>69</v>
      </c>
      <c r="B101" s="27" t="s">
        <v>135</v>
      </c>
      <c r="C101" s="22">
        <v>135000</v>
      </c>
      <c r="D101" s="22">
        <v>375000</v>
      </c>
      <c r="E101" s="23">
        <v>135000</v>
      </c>
      <c r="F101" s="23">
        <v>0</v>
      </c>
      <c r="G101" s="23">
        <v>0</v>
      </c>
      <c r="H101" s="23">
        <v>0</v>
      </c>
      <c r="I101" s="2"/>
    </row>
    <row r="102" spans="1:9" ht="16.5" customHeight="1">
      <c r="A102" s="21" t="s">
        <v>80</v>
      </c>
      <c r="B102" s="18" t="s">
        <v>136</v>
      </c>
      <c r="C102" s="22">
        <v>175000</v>
      </c>
      <c r="D102" s="22">
        <v>175000</v>
      </c>
      <c r="E102" s="23">
        <f aca="true" t="shared" si="12" ref="E102:E109">C102/4</f>
        <v>43750</v>
      </c>
      <c r="F102" s="23">
        <f aca="true" t="shared" si="13" ref="F102:F109">C102/4</f>
        <v>43750</v>
      </c>
      <c r="G102" s="23">
        <f aca="true" t="shared" si="14" ref="G102:G109">C102/4</f>
        <v>43750</v>
      </c>
      <c r="H102" s="23">
        <f aca="true" t="shared" si="15" ref="H102:H109">C102/4</f>
        <v>43750</v>
      </c>
      <c r="I102" s="2"/>
    </row>
    <row r="103" spans="1:9" ht="16.5" customHeight="1">
      <c r="A103" s="21" t="s">
        <v>82</v>
      </c>
      <c r="B103" s="18" t="s">
        <v>137</v>
      </c>
      <c r="C103" s="22">
        <v>50000</v>
      </c>
      <c r="D103" s="22">
        <v>50000</v>
      </c>
      <c r="E103" s="23">
        <f t="shared" si="12"/>
        <v>12500</v>
      </c>
      <c r="F103" s="23">
        <f t="shared" si="13"/>
        <v>12500</v>
      </c>
      <c r="G103" s="23">
        <f t="shared" si="14"/>
        <v>12500</v>
      </c>
      <c r="H103" s="23">
        <f t="shared" si="15"/>
        <v>12500</v>
      </c>
      <c r="I103" s="2"/>
    </row>
    <row r="104" spans="1:9" ht="16.5" customHeight="1">
      <c r="A104" s="21"/>
      <c r="B104" s="18"/>
      <c r="C104" s="22"/>
      <c r="D104" s="22"/>
      <c r="E104" s="23">
        <f t="shared" si="12"/>
        <v>0</v>
      </c>
      <c r="F104" s="23">
        <f t="shared" si="13"/>
        <v>0</v>
      </c>
      <c r="G104" s="23">
        <f t="shared" si="14"/>
        <v>0</v>
      </c>
      <c r="H104" s="23">
        <f t="shared" si="15"/>
        <v>0</v>
      </c>
      <c r="I104" s="2"/>
    </row>
    <row r="105" spans="1:9" ht="16.5" customHeight="1">
      <c r="A105" s="21"/>
      <c r="B105" s="24" t="s">
        <v>138</v>
      </c>
      <c r="C105" s="30">
        <v>350000</v>
      </c>
      <c r="D105" s="30">
        <f>SUM(D106:D108)</f>
        <v>500000</v>
      </c>
      <c r="E105" s="31">
        <f t="shared" si="12"/>
        <v>87500</v>
      </c>
      <c r="F105" s="31">
        <f t="shared" si="13"/>
        <v>87500</v>
      </c>
      <c r="G105" s="31">
        <f t="shared" si="14"/>
        <v>87500</v>
      </c>
      <c r="H105" s="31">
        <f t="shared" si="15"/>
        <v>87500</v>
      </c>
      <c r="I105" s="2"/>
    </row>
    <row r="106" spans="1:9" ht="16.5" customHeight="1">
      <c r="A106" s="21" t="s">
        <v>84</v>
      </c>
      <c r="B106" s="18" t="s">
        <v>139</v>
      </c>
      <c r="C106" s="22">
        <v>100000</v>
      </c>
      <c r="D106" s="22">
        <v>150000</v>
      </c>
      <c r="E106" s="23">
        <f t="shared" si="12"/>
        <v>25000</v>
      </c>
      <c r="F106" s="23">
        <f t="shared" si="13"/>
        <v>25000</v>
      </c>
      <c r="G106" s="23">
        <f t="shared" si="14"/>
        <v>25000</v>
      </c>
      <c r="H106" s="23">
        <f t="shared" si="15"/>
        <v>25000</v>
      </c>
      <c r="I106" s="2"/>
    </row>
    <row r="107" spans="1:9" ht="16.5" customHeight="1">
      <c r="A107" s="21" t="s">
        <v>86</v>
      </c>
      <c r="B107" s="18" t="s">
        <v>140</v>
      </c>
      <c r="C107" s="22">
        <v>100000</v>
      </c>
      <c r="D107" s="22">
        <v>200000</v>
      </c>
      <c r="E107" s="23">
        <f t="shared" si="12"/>
        <v>25000</v>
      </c>
      <c r="F107" s="23">
        <f t="shared" si="13"/>
        <v>25000</v>
      </c>
      <c r="G107" s="23">
        <f t="shared" si="14"/>
        <v>25000</v>
      </c>
      <c r="H107" s="23">
        <f t="shared" si="15"/>
        <v>25000</v>
      </c>
      <c r="I107" s="2"/>
    </row>
    <row r="108" spans="1:9" ht="16.5" customHeight="1">
      <c r="A108" s="21" t="s">
        <v>88</v>
      </c>
      <c r="B108" s="18" t="s">
        <v>141</v>
      </c>
      <c r="C108" s="22">
        <v>150000</v>
      </c>
      <c r="D108" s="22">
        <v>150000</v>
      </c>
      <c r="E108" s="23">
        <f t="shared" si="12"/>
        <v>37500</v>
      </c>
      <c r="F108" s="23">
        <f t="shared" si="13"/>
        <v>37500</v>
      </c>
      <c r="G108" s="23">
        <f t="shared" si="14"/>
        <v>37500</v>
      </c>
      <c r="H108" s="23">
        <f t="shared" si="15"/>
        <v>37500</v>
      </c>
      <c r="I108" s="2"/>
    </row>
    <row r="109" spans="1:9" ht="16.5" customHeight="1">
      <c r="A109" s="21"/>
      <c r="B109" s="18"/>
      <c r="C109" s="22"/>
      <c r="D109" s="22"/>
      <c r="E109" s="23">
        <f t="shared" si="12"/>
        <v>0</v>
      </c>
      <c r="F109" s="23">
        <f t="shared" si="13"/>
        <v>0</v>
      </c>
      <c r="G109" s="23">
        <f t="shared" si="14"/>
        <v>0</v>
      </c>
      <c r="H109" s="23">
        <f t="shared" si="15"/>
        <v>0</v>
      </c>
      <c r="I109" s="2"/>
    </row>
    <row r="110" spans="1:9" ht="16.5" customHeight="1">
      <c r="A110" s="21"/>
      <c r="B110" s="18" t="s">
        <v>142</v>
      </c>
      <c r="C110" s="30">
        <f>C111+C112+C113+C114</f>
        <v>11400000</v>
      </c>
      <c r="D110" s="30">
        <f>SUM(D111:D114)</f>
        <v>10450000</v>
      </c>
      <c r="E110" s="31">
        <f>E111+E112+E113+E114</f>
        <v>2125000</v>
      </c>
      <c r="F110" s="31">
        <f>F111+F112+F113+F114</f>
        <v>3575000</v>
      </c>
      <c r="G110" s="31">
        <f>G111+G112+G113+G114</f>
        <v>3675000</v>
      </c>
      <c r="H110" s="31">
        <f>H111+H112+H113+H114</f>
        <v>2025000</v>
      </c>
      <c r="I110" s="2"/>
    </row>
    <row r="111" spans="1:9" ht="16.5" customHeight="1">
      <c r="A111" s="21" t="s">
        <v>92</v>
      </c>
      <c r="B111" s="18" t="s">
        <v>143</v>
      </c>
      <c r="C111" s="22">
        <f aca="true" t="shared" si="16" ref="C111:C112">E111+F111+G111+H111</f>
        <v>7500000</v>
      </c>
      <c r="D111" s="22">
        <v>7000000</v>
      </c>
      <c r="E111" s="23">
        <v>1250000</v>
      </c>
      <c r="F111" s="23">
        <v>2500000</v>
      </c>
      <c r="G111" s="23">
        <v>2500000</v>
      </c>
      <c r="H111" s="23">
        <v>1250000</v>
      </c>
      <c r="I111" s="2"/>
    </row>
    <row r="112" spans="1:9" ht="16.5" customHeight="1">
      <c r="A112" s="21" t="s">
        <v>144</v>
      </c>
      <c r="B112" s="18" t="s">
        <v>145</v>
      </c>
      <c r="C112" s="22">
        <f t="shared" si="16"/>
        <v>3000000</v>
      </c>
      <c r="D112" s="22">
        <v>2250000</v>
      </c>
      <c r="E112" s="23">
        <v>550000</v>
      </c>
      <c r="F112" s="23">
        <v>950000</v>
      </c>
      <c r="G112" s="23">
        <v>950000</v>
      </c>
      <c r="H112" s="23">
        <v>550000</v>
      </c>
      <c r="I112" s="2"/>
    </row>
    <row r="113" spans="1:9" ht="16.5" customHeight="1">
      <c r="A113" s="21" t="s">
        <v>146</v>
      </c>
      <c r="B113" s="18" t="s">
        <v>147</v>
      </c>
      <c r="C113" s="22">
        <v>100000</v>
      </c>
      <c r="D113" s="22">
        <v>200000</v>
      </c>
      <c r="E113" s="23">
        <f>C113/4</f>
        <v>25000</v>
      </c>
      <c r="F113" s="23">
        <f>C113/4</f>
        <v>25000</v>
      </c>
      <c r="G113" s="23">
        <f aca="true" t="shared" si="17" ref="G113:G115">C113/4</f>
        <v>25000</v>
      </c>
      <c r="H113" s="23">
        <f aca="true" t="shared" si="18" ref="H113:H115">C113/4</f>
        <v>25000</v>
      </c>
      <c r="I113" s="2"/>
    </row>
    <row r="114" spans="1:9" ht="16.5" customHeight="1">
      <c r="A114" s="21" t="s">
        <v>148</v>
      </c>
      <c r="B114" s="18" t="s">
        <v>149</v>
      </c>
      <c r="C114" s="22">
        <v>800000</v>
      </c>
      <c r="D114" s="22">
        <v>1000000</v>
      </c>
      <c r="E114" s="23">
        <v>300000</v>
      </c>
      <c r="F114" s="23">
        <v>100000</v>
      </c>
      <c r="G114" s="23">
        <f t="shared" si="17"/>
        <v>200000</v>
      </c>
      <c r="H114" s="23">
        <f t="shared" si="18"/>
        <v>200000</v>
      </c>
      <c r="I114" s="2"/>
    </row>
    <row r="115" spans="1:9" ht="16.5" customHeight="1">
      <c r="A115" s="21"/>
      <c r="B115" s="18"/>
      <c r="C115" s="22"/>
      <c r="D115" s="22"/>
      <c r="E115" s="23">
        <f>C115/4</f>
        <v>0</v>
      </c>
      <c r="F115" s="23">
        <f>C115/4</f>
        <v>0</v>
      </c>
      <c r="G115" s="23">
        <f t="shared" si="17"/>
        <v>0</v>
      </c>
      <c r="H115" s="23">
        <f t="shared" si="18"/>
        <v>0</v>
      </c>
      <c r="I115" s="2"/>
    </row>
    <row r="116" spans="1:9" ht="16.5" customHeight="1">
      <c r="A116" s="21" t="s">
        <v>150</v>
      </c>
      <c r="B116" s="18" t="s">
        <v>151</v>
      </c>
      <c r="C116" s="30">
        <v>14000000</v>
      </c>
      <c r="D116" s="30">
        <v>12000000</v>
      </c>
      <c r="E116" s="23">
        <v>3500000</v>
      </c>
      <c r="F116" s="23">
        <v>3500000</v>
      </c>
      <c r="G116" s="23">
        <v>3500000</v>
      </c>
      <c r="H116" s="23">
        <v>3500000</v>
      </c>
      <c r="I116" s="2"/>
    </row>
    <row r="117" spans="1:9" ht="16.5" customHeight="1">
      <c r="A117" s="21"/>
      <c r="B117" s="18"/>
      <c r="C117" s="30"/>
      <c r="D117" s="30"/>
      <c r="E117" s="23">
        <f>C117/4</f>
        <v>0</v>
      </c>
      <c r="F117" s="23">
        <f>C117/4</f>
        <v>0</v>
      </c>
      <c r="G117" s="23">
        <f>C117/4</f>
        <v>0</v>
      </c>
      <c r="H117" s="23">
        <f>C117/4</f>
        <v>0</v>
      </c>
      <c r="I117" s="2"/>
    </row>
    <row r="118" spans="1:9" ht="16.5" customHeight="1">
      <c r="A118" s="21" t="s">
        <v>152</v>
      </c>
      <c r="B118" s="18" t="s">
        <v>153</v>
      </c>
      <c r="C118" s="30">
        <v>1400000</v>
      </c>
      <c r="D118" s="30">
        <v>1400000</v>
      </c>
      <c r="E118" s="31">
        <v>650000</v>
      </c>
      <c r="F118" s="31">
        <v>50000</v>
      </c>
      <c r="G118" s="31">
        <v>50000</v>
      </c>
      <c r="H118" s="31">
        <v>650000</v>
      </c>
      <c r="I118" s="2"/>
    </row>
    <row r="119" spans="1:9" ht="16.5" customHeight="1">
      <c r="A119" s="21" t="s">
        <v>154</v>
      </c>
      <c r="B119" s="27" t="s">
        <v>155</v>
      </c>
      <c r="C119" s="30">
        <v>30000</v>
      </c>
      <c r="D119" s="30">
        <v>30000</v>
      </c>
      <c r="E119" s="31">
        <f aca="true" t="shared" si="19" ref="E119:E145">C119/4</f>
        <v>7500</v>
      </c>
      <c r="F119" s="31">
        <f aca="true" t="shared" si="20" ref="F119:F146">C119/4</f>
        <v>7500</v>
      </c>
      <c r="G119" s="31">
        <f aca="true" t="shared" si="21" ref="G119:G145">C119/4</f>
        <v>7500</v>
      </c>
      <c r="H119" s="31">
        <f aca="true" t="shared" si="22" ref="H119:H145">C119/4</f>
        <v>7500</v>
      </c>
      <c r="I119" s="2"/>
    </row>
    <row r="120" spans="1:9" ht="16.5" customHeight="1">
      <c r="A120" s="21"/>
      <c r="B120" s="27"/>
      <c r="C120" s="30"/>
      <c r="D120" s="30"/>
      <c r="E120" s="23">
        <f t="shared" si="19"/>
        <v>0</v>
      </c>
      <c r="F120" s="23">
        <f t="shared" si="20"/>
        <v>0</v>
      </c>
      <c r="G120" s="23">
        <f t="shared" si="21"/>
        <v>0</v>
      </c>
      <c r="H120" s="23">
        <f t="shared" si="22"/>
        <v>0</v>
      </c>
      <c r="I120" s="2"/>
    </row>
    <row r="121" spans="1:9" ht="16.5" customHeight="1">
      <c r="A121" s="21"/>
      <c r="B121" s="18"/>
      <c r="C121" s="22"/>
      <c r="D121" s="22"/>
      <c r="E121" s="23">
        <f t="shared" si="19"/>
        <v>0</v>
      </c>
      <c r="F121" s="23">
        <f t="shared" si="20"/>
        <v>0</v>
      </c>
      <c r="G121" s="23">
        <f t="shared" si="21"/>
        <v>0</v>
      </c>
      <c r="H121" s="23">
        <f t="shared" si="22"/>
        <v>0</v>
      </c>
      <c r="I121" s="2"/>
    </row>
    <row r="122" spans="1:9" ht="16.5" customHeight="1">
      <c r="A122" s="33"/>
      <c r="B122" s="18" t="s">
        <v>79</v>
      </c>
      <c r="C122" s="20"/>
      <c r="D122" s="20"/>
      <c r="E122" s="23">
        <f t="shared" si="19"/>
        <v>0</v>
      </c>
      <c r="F122" s="23">
        <f t="shared" si="20"/>
        <v>0</v>
      </c>
      <c r="G122" s="23">
        <f t="shared" si="21"/>
        <v>0</v>
      </c>
      <c r="H122" s="23">
        <f t="shared" si="22"/>
        <v>0</v>
      </c>
      <c r="I122" s="2"/>
    </row>
    <row r="123" spans="1:9" ht="16.5" customHeight="1">
      <c r="A123" s="33"/>
      <c r="B123" s="15" t="s">
        <v>156</v>
      </c>
      <c r="C123" s="20">
        <f>C125+C124+C129+C146+C147+C148+C150+C152+C149</f>
        <v>18145000</v>
      </c>
      <c r="D123" s="20">
        <f>D124+D125+D129+D146+D147+D148+D150+D152</f>
        <v>13945000</v>
      </c>
      <c r="E123" s="31">
        <f t="shared" si="19"/>
        <v>4536250</v>
      </c>
      <c r="F123" s="31">
        <f t="shared" si="20"/>
        <v>4536250</v>
      </c>
      <c r="G123" s="31">
        <f t="shared" si="21"/>
        <v>4536250</v>
      </c>
      <c r="H123" s="31">
        <f t="shared" si="22"/>
        <v>4536250</v>
      </c>
      <c r="I123" s="2"/>
    </row>
    <row r="124" spans="1:9" ht="16.5" customHeight="1">
      <c r="A124" s="21" t="s">
        <v>157</v>
      </c>
      <c r="B124" s="27" t="s">
        <v>158</v>
      </c>
      <c r="C124" s="30">
        <v>50000</v>
      </c>
      <c r="D124" s="30">
        <v>50000</v>
      </c>
      <c r="E124" s="31">
        <f t="shared" si="19"/>
        <v>12500</v>
      </c>
      <c r="F124" s="31">
        <f t="shared" si="20"/>
        <v>12500</v>
      </c>
      <c r="G124" s="31">
        <f t="shared" si="21"/>
        <v>12500</v>
      </c>
      <c r="H124" s="31">
        <f t="shared" si="22"/>
        <v>12500</v>
      </c>
      <c r="I124" s="2"/>
    </row>
    <row r="125" spans="1:9" ht="16.5" customHeight="1">
      <c r="A125" s="21"/>
      <c r="B125" s="27" t="s">
        <v>159</v>
      </c>
      <c r="C125" s="30">
        <v>4650000</v>
      </c>
      <c r="D125" s="30">
        <f>SUM(D126+D127)</f>
        <v>4750000</v>
      </c>
      <c r="E125" s="31">
        <f t="shared" si="19"/>
        <v>1162500</v>
      </c>
      <c r="F125" s="31">
        <f t="shared" si="20"/>
        <v>1162500</v>
      </c>
      <c r="G125" s="31">
        <f t="shared" si="21"/>
        <v>1162500</v>
      </c>
      <c r="H125" s="31">
        <f t="shared" si="22"/>
        <v>1162500</v>
      </c>
      <c r="I125" s="2"/>
    </row>
    <row r="126" spans="1:10" s="34" customFormat="1" ht="16.5" customHeight="1">
      <c r="A126" s="21" t="s">
        <v>160</v>
      </c>
      <c r="B126" s="27" t="s">
        <v>161</v>
      </c>
      <c r="C126" s="22">
        <v>4000000</v>
      </c>
      <c r="D126" s="22">
        <v>4000000</v>
      </c>
      <c r="E126" s="23">
        <f t="shared" si="19"/>
        <v>1000000</v>
      </c>
      <c r="F126" s="23">
        <f t="shared" si="20"/>
        <v>1000000</v>
      </c>
      <c r="G126" s="23">
        <f t="shared" si="21"/>
        <v>1000000</v>
      </c>
      <c r="H126" s="23">
        <f t="shared" si="22"/>
        <v>1000000</v>
      </c>
      <c r="I126" s="2"/>
      <c r="J126" s="1"/>
    </row>
    <row r="127" spans="1:10" s="34" customFormat="1" ht="16.5" customHeight="1">
      <c r="A127" s="21" t="s">
        <v>162</v>
      </c>
      <c r="B127" s="27" t="s">
        <v>163</v>
      </c>
      <c r="C127" s="22">
        <v>650000</v>
      </c>
      <c r="D127" s="22">
        <v>750000</v>
      </c>
      <c r="E127" s="23">
        <f t="shared" si="19"/>
        <v>162500</v>
      </c>
      <c r="F127" s="23">
        <f t="shared" si="20"/>
        <v>162500</v>
      </c>
      <c r="G127" s="23">
        <f t="shared" si="21"/>
        <v>162500</v>
      </c>
      <c r="H127" s="23">
        <f t="shared" si="22"/>
        <v>162500</v>
      </c>
      <c r="I127" s="2"/>
      <c r="J127" s="1"/>
    </row>
    <row r="128" spans="1:9" ht="18" customHeight="1">
      <c r="A128" s="21"/>
      <c r="B128" s="18"/>
      <c r="C128" s="22"/>
      <c r="D128" s="22"/>
      <c r="E128" s="23">
        <f t="shared" si="19"/>
        <v>0</v>
      </c>
      <c r="F128" s="23">
        <f t="shared" si="20"/>
        <v>0</v>
      </c>
      <c r="G128" s="23">
        <f t="shared" si="21"/>
        <v>0</v>
      </c>
      <c r="H128" s="23">
        <f t="shared" si="22"/>
        <v>0</v>
      </c>
      <c r="I128" s="2"/>
    </row>
    <row r="129" spans="1:9" ht="16.5" customHeight="1">
      <c r="A129" s="21"/>
      <c r="B129" s="27" t="s">
        <v>164</v>
      </c>
      <c r="C129" s="30">
        <f>SUM(C130:C144)</f>
        <v>4450000</v>
      </c>
      <c r="D129" s="30">
        <f>SUM(D130:D144)</f>
        <v>5000000</v>
      </c>
      <c r="E129" s="31">
        <f t="shared" si="19"/>
        <v>1112500</v>
      </c>
      <c r="F129" s="31">
        <f t="shared" si="20"/>
        <v>1112500</v>
      </c>
      <c r="G129" s="31">
        <f t="shared" si="21"/>
        <v>1112500</v>
      </c>
      <c r="H129" s="31">
        <f t="shared" si="22"/>
        <v>1112500</v>
      </c>
      <c r="I129" s="2"/>
    </row>
    <row r="130" spans="1:9" ht="16.5" customHeight="1">
      <c r="A130" s="21" t="s">
        <v>165</v>
      </c>
      <c r="B130" s="27" t="s">
        <v>166</v>
      </c>
      <c r="C130" s="22">
        <v>400000</v>
      </c>
      <c r="D130" s="22">
        <v>400000</v>
      </c>
      <c r="E130" s="23">
        <f t="shared" si="19"/>
        <v>100000</v>
      </c>
      <c r="F130" s="23">
        <f t="shared" si="20"/>
        <v>100000</v>
      </c>
      <c r="G130" s="23">
        <f t="shared" si="21"/>
        <v>100000</v>
      </c>
      <c r="H130" s="23">
        <f t="shared" si="22"/>
        <v>100000</v>
      </c>
      <c r="I130" s="2"/>
    </row>
    <row r="131" spans="1:9" ht="16.5" customHeight="1">
      <c r="A131" s="21" t="s">
        <v>167</v>
      </c>
      <c r="B131" s="27" t="s">
        <v>168</v>
      </c>
      <c r="C131" s="22">
        <v>300000</v>
      </c>
      <c r="D131" s="22">
        <v>260000</v>
      </c>
      <c r="E131" s="23">
        <f t="shared" si="19"/>
        <v>75000</v>
      </c>
      <c r="F131" s="23">
        <f t="shared" si="20"/>
        <v>75000</v>
      </c>
      <c r="G131" s="23">
        <f t="shared" si="21"/>
        <v>75000</v>
      </c>
      <c r="H131" s="23">
        <f t="shared" si="22"/>
        <v>75000</v>
      </c>
      <c r="I131" s="2"/>
    </row>
    <row r="132" spans="1:9" ht="16.5" customHeight="1">
      <c r="A132" s="21"/>
      <c r="B132" s="27" t="s">
        <v>169</v>
      </c>
      <c r="C132" s="22"/>
      <c r="D132" s="22"/>
      <c r="E132" s="23">
        <f t="shared" si="19"/>
        <v>0</v>
      </c>
      <c r="F132" s="23">
        <f t="shared" si="20"/>
        <v>0</v>
      </c>
      <c r="G132" s="23">
        <f t="shared" si="21"/>
        <v>0</v>
      </c>
      <c r="H132" s="23">
        <f t="shared" si="22"/>
        <v>0</v>
      </c>
      <c r="I132" s="2"/>
    </row>
    <row r="133" spans="1:9" ht="16.5" customHeight="1">
      <c r="A133" s="21" t="s">
        <v>170</v>
      </c>
      <c r="B133" s="18" t="s">
        <v>171</v>
      </c>
      <c r="C133" s="22">
        <v>350000</v>
      </c>
      <c r="D133" s="22">
        <v>500000</v>
      </c>
      <c r="E133" s="23">
        <f t="shared" si="19"/>
        <v>87500</v>
      </c>
      <c r="F133" s="23">
        <f t="shared" si="20"/>
        <v>87500</v>
      </c>
      <c r="G133" s="23">
        <f t="shared" si="21"/>
        <v>87500</v>
      </c>
      <c r="H133" s="23">
        <f t="shared" si="22"/>
        <v>87500</v>
      </c>
      <c r="I133" s="2"/>
    </row>
    <row r="134" spans="1:9" ht="16.5" customHeight="1">
      <c r="A134" s="21" t="s">
        <v>172</v>
      </c>
      <c r="B134" s="18" t="s">
        <v>173</v>
      </c>
      <c r="C134" s="22">
        <v>100000</v>
      </c>
      <c r="D134" s="22">
        <v>110000</v>
      </c>
      <c r="E134" s="23">
        <f t="shared" si="19"/>
        <v>25000</v>
      </c>
      <c r="F134" s="23">
        <f t="shared" si="20"/>
        <v>25000</v>
      </c>
      <c r="G134" s="23">
        <f t="shared" si="21"/>
        <v>25000</v>
      </c>
      <c r="H134" s="23">
        <f t="shared" si="22"/>
        <v>25000</v>
      </c>
      <c r="I134" s="2"/>
    </row>
    <row r="135" spans="1:9" ht="16.5" customHeight="1">
      <c r="A135" s="21" t="s">
        <v>174</v>
      </c>
      <c r="B135" s="18" t="s">
        <v>175</v>
      </c>
      <c r="C135" s="22">
        <v>500000</v>
      </c>
      <c r="D135" s="22">
        <v>500000</v>
      </c>
      <c r="E135" s="23">
        <f t="shared" si="19"/>
        <v>125000</v>
      </c>
      <c r="F135" s="23">
        <f t="shared" si="20"/>
        <v>125000</v>
      </c>
      <c r="G135" s="23">
        <f t="shared" si="21"/>
        <v>125000</v>
      </c>
      <c r="H135" s="23">
        <f t="shared" si="22"/>
        <v>125000</v>
      </c>
      <c r="I135" s="2"/>
    </row>
    <row r="136" spans="1:9" ht="16.5" customHeight="1">
      <c r="A136" s="21" t="s">
        <v>176</v>
      </c>
      <c r="B136" s="18" t="s">
        <v>177</v>
      </c>
      <c r="C136" s="22">
        <v>200000</v>
      </c>
      <c r="D136" s="22">
        <v>200000</v>
      </c>
      <c r="E136" s="23">
        <f t="shared" si="19"/>
        <v>50000</v>
      </c>
      <c r="F136" s="23">
        <f t="shared" si="20"/>
        <v>50000</v>
      </c>
      <c r="G136" s="23">
        <f t="shared" si="21"/>
        <v>50000</v>
      </c>
      <c r="H136" s="23">
        <f t="shared" si="22"/>
        <v>50000</v>
      </c>
      <c r="I136" s="2"/>
    </row>
    <row r="137" spans="1:9" ht="16.5" customHeight="1">
      <c r="A137" s="21" t="s">
        <v>178</v>
      </c>
      <c r="B137" s="18" t="s">
        <v>179</v>
      </c>
      <c r="C137" s="22">
        <v>200000</v>
      </c>
      <c r="D137" s="22">
        <v>200000</v>
      </c>
      <c r="E137" s="23">
        <f t="shared" si="19"/>
        <v>50000</v>
      </c>
      <c r="F137" s="23">
        <f t="shared" si="20"/>
        <v>50000</v>
      </c>
      <c r="G137" s="23">
        <f t="shared" si="21"/>
        <v>50000</v>
      </c>
      <c r="H137" s="23">
        <f t="shared" si="22"/>
        <v>50000</v>
      </c>
      <c r="I137" s="2"/>
    </row>
    <row r="138" spans="1:9" ht="27.75" customHeight="1">
      <c r="A138" s="21" t="s">
        <v>180</v>
      </c>
      <c r="B138" s="18" t="s">
        <v>181</v>
      </c>
      <c r="C138" s="22">
        <v>500000</v>
      </c>
      <c r="D138" s="22">
        <v>500000</v>
      </c>
      <c r="E138" s="23">
        <f t="shared" si="19"/>
        <v>125000</v>
      </c>
      <c r="F138" s="23">
        <f t="shared" si="20"/>
        <v>125000</v>
      </c>
      <c r="G138" s="23">
        <f t="shared" si="21"/>
        <v>125000</v>
      </c>
      <c r="H138" s="23">
        <f t="shared" si="22"/>
        <v>125000</v>
      </c>
      <c r="I138" s="2"/>
    </row>
    <row r="139" spans="1:9" ht="16.5" customHeight="1">
      <c r="A139" s="21" t="s">
        <v>182</v>
      </c>
      <c r="B139" s="27" t="s">
        <v>183</v>
      </c>
      <c r="C139" s="22">
        <v>50000</v>
      </c>
      <c r="D139" s="22">
        <v>130000</v>
      </c>
      <c r="E139" s="23">
        <f t="shared" si="19"/>
        <v>12500</v>
      </c>
      <c r="F139" s="23">
        <f t="shared" si="20"/>
        <v>12500</v>
      </c>
      <c r="G139" s="23">
        <f t="shared" si="21"/>
        <v>12500</v>
      </c>
      <c r="H139" s="23">
        <f t="shared" si="22"/>
        <v>12500</v>
      </c>
      <c r="I139" s="2"/>
    </row>
    <row r="140" spans="1:9" ht="16.5" customHeight="1">
      <c r="A140" s="21" t="s">
        <v>184</v>
      </c>
      <c r="B140" s="27" t="s">
        <v>185</v>
      </c>
      <c r="C140" s="22">
        <v>500000</v>
      </c>
      <c r="D140" s="22">
        <v>500000</v>
      </c>
      <c r="E140" s="23">
        <f t="shared" si="19"/>
        <v>125000</v>
      </c>
      <c r="F140" s="23">
        <f t="shared" si="20"/>
        <v>125000</v>
      </c>
      <c r="G140" s="23">
        <f t="shared" si="21"/>
        <v>125000</v>
      </c>
      <c r="H140" s="23">
        <f t="shared" si="22"/>
        <v>125000</v>
      </c>
      <c r="I140" s="2"/>
    </row>
    <row r="141" spans="1:10" s="32" customFormat="1" ht="16.5" customHeight="1">
      <c r="A141" s="21" t="s">
        <v>186</v>
      </c>
      <c r="B141" s="27" t="s">
        <v>187</v>
      </c>
      <c r="C141" s="22">
        <v>650000</v>
      </c>
      <c r="D141" s="22">
        <v>1000000</v>
      </c>
      <c r="E141" s="23">
        <f t="shared" si="19"/>
        <v>162500</v>
      </c>
      <c r="F141" s="23">
        <f t="shared" si="20"/>
        <v>162500</v>
      </c>
      <c r="G141" s="23">
        <f t="shared" si="21"/>
        <v>162500</v>
      </c>
      <c r="H141" s="23">
        <f t="shared" si="22"/>
        <v>162500</v>
      </c>
      <c r="I141" s="2"/>
      <c r="J141" s="1"/>
    </row>
    <row r="142" spans="1:9" ht="16.5" customHeight="1">
      <c r="A142" s="21" t="s">
        <v>188</v>
      </c>
      <c r="B142" s="27" t="s">
        <v>189</v>
      </c>
      <c r="C142" s="22">
        <v>200000</v>
      </c>
      <c r="D142" s="22">
        <v>200000</v>
      </c>
      <c r="E142" s="23">
        <f t="shared" si="19"/>
        <v>50000</v>
      </c>
      <c r="F142" s="23">
        <f t="shared" si="20"/>
        <v>50000</v>
      </c>
      <c r="G142" s="23">
        <f t="shared" si="21"/>
        <v>50000</v>
      </c>
      <c r="H142" s="23">
        <f t="shared" si="22"/>
        <v>50000</v>
      </c>
      <c r="I142" s="2"/>
    </row>
    <row r="143" spans="1:252" s="23" customFormat="1" ht="16.5" customHeight="1">
      <c r="A143" s="21" t="s">
        <v>190</v>
      </c>
      <c r="B143" s="27" t="s">
        <v>191</v>
      </c>
      <c r="C143" s="22">
        <v>200000</v>
      </c>
      <c r="D143" s="22">
        <v>200000</v>
      </c>
      <c r="E143" s="23">
        <f t="shared" si="19"/>
        <v>50000</v>
      </c>
      <c r="F143" s="23">
        <f t="shared" si="20"/>
        <v>50000</v>
      </c>
      <c r="G143" s="23">
        <f t="shared" si="21"/>
        <v>50000</v>
      </c>
      <c r="H143" s="23">
        <f t="shared" si="22"/>
        <v>50000</v>
      </c>
      <c r="I143" s="2"/>
      <c r="J143" s="1"/>
      <c r="K143" s="35"/>
      <c r="L143" s="35"/>
      <c r="M143" s="2"/>
      <c r="N143" s="2"/>
      <c r="O143" s="2"/>
      <c r="P143" s="2"/>
      <c r="Q143" s="36"/>
      <c r="R143" s="37"/>
      <c r="S143" s="35"/>
      <c r="T143" s="35"/>
      <c r="U143" s="2"/>
      <c r="V143" s="2"/>
      <c r="W143" s="2"/>
      <c r="X143" s="2"/>
      <c r="Y143" s="36"/>
      <c r="Z143" s="37"/>
      <c r="AA143" s="35"/>
      <c r="AB143" s="35"/>
      <c r="AC143" s="2"/>
      <c r="AD143" s="2"/>
      <c r="AE143" s="2"/>
      <c r="AF143" s="2"/>
      <c r="AG143" s="36"/>
      <c r="AH143" s="37"/>
      <c r="AI143" s="35"/>
      <c r="AJ143" s="35"/>
      <c r="AK143" s="2"/>
      <c r="AL143" s="2"/>
      <c r="AM143" s="2"/>
      <c r="AN143" s="2"/>
      <c r="AO143" s="36"/>
      <c r="AP143" s="37"/>
      <c r="AQ143" s="35"/>
      <c r="AR143" s="35"/>
      <c r="AS143" s="2"/>
      <c r="AT143" s="2"/>
      <c r="AU143" s="2"/>
      <c r="AV143" s="2"/>
      <c r="AW143" s="36"/>
      <c r="AX143" s="37"/>
      <c r="AY143" s="35"/>
      <c r="AZ143" s="35"/>
      <c r="BA143" s="2"/>
      <c r="BB143" s="2"/>
      <c r="BC143" s="2"/>
      <c r="BD143" s="2"/>
      <c r="BE143" s="36"/>
      <c r="BF143" s="37"/>
      <c r="BG143" s="35"/>
      <c r="BH143" s="35"/>
      <c r="BI143" s="2"/>
      <c r="BJ143" s="2"/>
      <c r="BK143" s="2"/>
      <c r="BL143" s="2"/>
      <c r="BM143" s="36"/>
      <c r="BN143" s="37"/>
      <c r="BO143" s="35"/>
      <c r="BP143" s="35"/>
      <c r="BQ143" s="2"/>
      <c r="BR143" s="2"/>
      <c r="BS143" s="2"/>
      <c r="BT143" s="2"/>
      <c r="BU143" s="36"/>
      <c r="BV143" s="37"/>
      <c r="BW143" s="35"/>
      <c r="BX143" s="35"/>
      <c r="BY143" s="2"/>
      <c r="BZ143" s="2"/>
      <c r="CA143" s="2"/>
      <c r="CB143" s="2"/>
      <c r="CC143" s="36"/>
      <c r="CD143" s="37"/>
      <c r="CE143" s="35"/>
      <c r="CF143" s="35"/>
      <c r="CG143" s="2"/>
      <c r="CH143" s="2"/>
      <c r="CI143" s="2"/>
      <c r="CJ143" s="2"/>
      <c r="CK143" s="36"/>
      <c r="CL143" s="24"/>
      <c r="CM143" s="22"/>
      <c r="CN143" s="22"/>
      <c r="CS143" s="21"/>
      <c r="CT143" s="24"/>
      <c r="CU143" s="22"/>
      <c r="CV143" s="22"/>
      <c r="DA143" s="21"/>
      <c r="DB143" s="24"/>
      <c r="DC143" s="22"/>
      <c r="DD143" s="22"/>
      <c r="DI143" s="21"/>
      <c r="DJ143" s="24"/>
      <c r="DK143" s="22"/>
      <c r="DL143" s="22"/>
      <c r="DQ143" s="21"/>
      <c r="DR143" s="24"/>
      <c r="DS143" s="22"/>
      <c r="DT143" s="22"/>
      <c r="DY143" s="21"/>
      <c r="DZ143" s="24"/>
      <c r="EA143" s="22"/>
      <c r="EB143" s="22"/>
      <c r="EG143" s="21"/>
      <c r="EH143" s="24"/>
      <c r="EI143" s="22"/>
      <c r="EJ143" s="22"/>
      <c r="EO143" s="21"/>
      <c r="EP143" s="24"/>
      <c r="EQ143" s="22"/>
      <c r="ER143" s="22"/>
      <c r="EW143" s="21"/>
      <c r="EX143" s="24"/>
      <c r="EY143" s="22"/>
      <c r="EZ143" s="22"/>
      <c r="FE143" s="21"/>
      <c r="FF143" s="24"/>
      <c r="FG143" s="22"/>
      <c r="FH143" s="22"/>
      <c r="FM143" s="21"/>
      <c r="FN143" s="24"/>
      <c r="FO143" s="22"/>
      <c r="FP143" s="22"/>
      <c r="FU143" s="21"/>
      <c r="FV143" s="24"/>
      <c r="FW143" s="22"/>
      <c r="FX143" s="22"/>
      <c r="GC143" s="21"/>
      <c r="GD143" s="24"/>
      <c r="GE143" s="22"/>
      <c r="GF143" s="22"/>
      <c r="GK143" s="21"/>
      <c r="GL143" s="24"/>
      <c r="GM143" s="22"/>
      <c r="GN143" s="22"/>
      <c r="GS143" s="21"/>
      <c r="GT143" s="24"/>
      <c r="GU143" s="22"/>
      <c r="GV143" s="22"/>
      <c r="HA143" s="21"/>
      <c r="HB143" s="24"/>
      <c r="HC143" s="22"/>
      <c r="HD143" s="22"/>
      <c r="HI143" s="21"/>
      <c r="HJ143" s="24"/>
      <c r="HK143" s="22"/>
      <c r="HL143" s="22"/>
      <c r="HQ143" s="21"/>
      <c r="HR143" s="24"/>
      <c r="HS143" s="22"/>
      <c r="HT143" s="22"/>
      <c r="HY143" s="21"/>
      <c r="HZ143" s="24"/>
      <c r="IA143" s="22"/>
      <c r="IB143" s="22"/>
      <c r="IG143" s="21"/>
      <c r="IH143" s="24"/>
      <c r="II143" s="22"/>
      <c r="IJ143" s="22"/>
      <c r="IO143" s="21"/>
      <c r="IP143" s="24"/>
      <c r="IQ143" s="22"/>
      <c r="IR143" s="22"/>
    </row>
    <row r="144" spans="1:252" s="23" customFormat="1" ht="16.5" customHeight="1">
      <c r="A144" s="21" t="s">
        <v>192</v>
      </c>
      <c r="B144" s="27" t="s">
        <v>193</v>
      </c>
      <c r="C144" s="22">
        <v>300000</v>
      </c>
      <c r="D144" s="22">
        <v>300000</v>
      </c>
      <c r="E144" s="23">
        <f t="shared" si="19"/>
        <v>75000</v>
      </c>
      <c r="F144" s="23">
        <f t="shared" si="20"/>
        <v>75000</v>
      </c>
      <c r="G144" s="23">
        <f t="shared" si="21"/>
        <v>75000</v>
      </c>
      <c r="H144" s="23">
        <f t="shared" si="22"/>
        <v>75000</v>
      </c>
      <c r="I144" s="2"/>
      <c r="J144" s="1"/>
      <c r="K144" s="35"/>
      <c r="L144" s="35"/>
      <c r="M144" s="2"/>
      <c r="N144" s="2"/>
      <c r="O144" s="2"/>
      <c r="P144" s="2"/>
      <c r="Q144" s="36"/>
      <c r="R144" s="37"/>
      <c r="S144" s="35"/>
      <c r="T144" s="35"/>
      <c r="U144" s="2"/>
      <c r="V144" s="2"/>
      <c r="W144" s="2"/>
      <c r="X144" s="2"/>
      <c r="Y144" s="36"/>
      <c r="Z144" s="37"/>
      <c r="AA144" s="35"/>
      <c r="AB144" s="35"/>
      <c r="AC144" s="2"/>
      <c r="AD144" s="2"/>
      <c r="AE144" s="2"/>
      <c r="AF144" s="2"/>
      <c r="AG144" s="36"/>
      <c r="AH144" s="37"/>
      <c r="AI144" s="35"/>
      <c r="AJ144" s="35"/>
      <c r="AK144" s="2"/>
      <c r="AL144" s="2"/>
      <c r="AM144" s="2"/>
      <c r="AN144" s="2"/>
      <c r="AO144" s="36"/>
      <c r="AP144" s="37"/>
      <c r="AQ144" s="35"/>
      <c r="AR144" s="35"/>
      <c r="AS144" s="2"/>
      <c r="AT144" s="2"/>
      <c r="AU144" s="2"/>
      <c r="AV144" s="2"/>
      <c r="AW144" s="36"/>
      <c r="AX144" s="37"/>
      <c r="AY144" s="35"/>
      <c r="AZ144" s="35"/>
      <c r="BA144" s="2"/>
      <c r="BB144" s="2"/>
      <c r="BC144" s="2"/>
      <c r="BD144" s="2"/>
      <c r="BE144" s="36"/>
      <c r="BF144" s="37"/>
      <c r="BG144" s="35"/>
      <c r="BH144" s="35"/>
      <c r="BI144" s="2"/>
      <c r="BJ144" s="2"/>
      <c r="BK144" s="2"/>
      <c r="BL144" s="2"/>
      <c r="BM144" s="36"/>
      <c r="BN144" s="37"/>
      <c r="BO144" s="35"/>
      <c r="BP144" s="35"/>
      <c r="BQ144" s="2"/>
      <c r="BR144" s="2"/>
      <c r="BS144" s="2"/>
      <c r="BT144" s="2"/>
      <c r="BU144" s="36"/>
      <c r="BV144" s="37"/>
      <c r="BW144" s="35"/>
      <c r="BX144" s="35"/>
      <c r="BY144" s="2"/>
      <c r="BZ144" s="2"/>
      <c r="CA144" s="2"/>
      <c r="CB144" s="2"/>
      <c r="CC144" s="36"/>
      <c r="CD144" s="37"/>
      <c r="CE144" s="35"/>
      <c r="CF144" s="35"/>
      <c r="CG144" s="2"/>
      <c r="CH144" s="2"/>
      <c r="CI144" s="2"/>
      <c r="CJ144" s="2"/>
      <c r="CK144" s="36"/>
      <c r="CL144" s="24"/>
      <c r="CM144" s="22"/>
      <c r="CN144" s="22"/>
      <c r="CS144" s="21"/>
      <c r="CT144" s="24"/>
      <c r="CU144" s="22"/>
      <c r="CV144" s="22"/>
      <c r="DA144" s="21"/>
      <c r="DB144" s="24"/>
      <c r="DC144" s="22"/>
      <c r="DD144" s="22"/>
      <c r="DI144" s="21"/>
      <c r="DJ144" s="24"/>
      <c r="DK144" s="22"/>
      <c r="DL144" s="22"/>
      <c r="DQ144" s="21"/>
      <c r="DR144" s="24"/>
      <c r="DS144" s="22"/>
      <c r="DT144" s="22"/>
      <c r="DY144" s="21"/>
      <c r="DZ144" s="24"/>
      <c r="EA144" s="22"/>
      <c r="EB144" s="22"/>
      <c r="EG144" s="21"/>
      <c r="EH144" s="24"/>
      <c r="EI144" s="22"/>
      <c r="EJ144" s="22"/>
      <c r="EO144" s="21"/>
      <c r="EP144" s="24"/>
      <c r="EQ144" s="22"/>
      <c r="ER144" s="22"/>
      <c r="EW144" s="21"/>
      <c r="EX144" s="24"/>
      <c r="EY144" s="22"/>
      <c r="EZ144" s="22"/>
      <c r="FE144" s="21"/>
      <c r="FF144" s="24"/>
      <c r="FG144" s="22"/>
      <c r="FH144" s="22"/>
      <c r="FM144" s="21"/>
      <c r="FN144" s="24"/>
      <c r="FO144" s="22"/>
      <c r="FP144" s="22"/>
      <c r="FU144" s="21"/>
      <c r="FV144" s="24"/>
      <c r="FW144" s="22"/>
      <c r="FX144" s="22"/>
      <c r="GC144" s="21"/>
      <c r="GD144" s="24"/>
      <c r="GE144" s="22"/>
      <c r="GF144" s="22"/>
      <c r="GK144" s="21"/>
      <c r="GL144" s="24"/>
      <c r="GM144" s="22"/>
      <c r="GN144" s="22"/>
      <c r="GS144" s="21"/>
      <c r="GT144" s="24"/>
      <c r="GU144" s="22"/>
      <c r="GV144" s="22"/>
      <c r="HA144" s="21"/>
      <c r="HB144" s="24"/>
      <c r="HC144" s="22"/>
      <c r="HD144" s="22"/>
      <c r="HI144" s="21"/>
      <c r="HJ144" s="24"/>
      <c r="HK144" s="22"/>
      <c r="HL144" s="22"/>
      <c r="HQ144" s="21"/>
      <c r="HR144" s="24"/>
      <c r="HS144" s="22"/>
      <c r="HT144" s="22"/>
      <c r="HY144" s="21"/>
      <c r="HZ144" s="24"/>
      <c r="IA144" s="22"/>
      <c r="IB144" s="22"/>
      <c r="IG144" s="21"/>
      <c r="IH144" s="24"/>
      <c r="II144" s="22"/>
      <c r="IJ144" s="22"/>
      <c r="IO144" s="21"/>
      <c r="IP144" s="24"/>
      <c r="IQ144" s="22"/>
      <c r="IR144" s="22"/>
    </row>
    <row r="145" spans="1:252" s="23" customFormat="1" ht="16.5" customHeight="1">
      <c r="A145" s="21"/>
      <c r="B145" s="38"/>
      <c r="C145" s="22"/>
      <c r="D145" s="22"/>
      <c r="E145" s="23">
        <f t="shared" si="19"/>
        <v>0</v>
      </c>
      <c r="F145" s="23">
        <f t="shared" si="20"/>
        <v>0</v>
      </c>
      <c r="G145" s="23">
        <f t="shared" si="21"/>
        <v>0</v>
      </c>
      <c r="H145" s="23">
        <f t="shared" si="22"/>
        <v>0</v>
      </c>
      <c r="I145" s="2"/>
      <c r="J145" s="1"/>
      <c r="K145" s="35"/>
      <c r="L145" s="35"/>
      <c r="M145" s="2"/>
      <c r="N145" s="2"/>
      <c r="O145" s="2"/>
      <c r="P145" s="2"/>
      <c r="Q145" s="36"/>
      <c r="R145" s="37"/>
      <c r="S145" s="35"/>
      <c r="T145" s="35"/>
      <c r="U145" s="2"/>
      <c r="V145" s="2"/>
      <c r="W145" s="2"/>
      <c r="X145" s="2"/>
      <c r="Y145" s="36"/>
      <c r="Z145" s="37"/>
      <c r="AA145" s="35"/>
      <c r="AB145" s="35"/>
      <c r="AC145" s="2"/>
      <c r="AD145" s="2"/>
      <c r="AE145" s="2"/>
      <c r="AF145" s="2"/>
      <c r="AG145" s="36"/>
      <c r="AH145" s="37"/>
      <c r="AI145" s="35"/>
      <c r="AJ145" s="35"/>
      <c r="AK145" s="2"/>
      <c r="AL145" s="2"/>
      <c r="AM145" s="2"/>
      <c r="AN145" s="2"/>
      <c r="AO145" s="36"/>
      <c r="AP145" s="37"/>
      <c r="AQ145" s="35"/>
      <c r="AR145" s="35"/>
      <c r="AS145" s="2"/>
      <c r="AT145" s="2"/>
      <c r="AU145" s="2"/>
      <c r="AV145" s="2"/>
      <c r="AW145" s="36"/>
      <c r="AX145" s="37"/>
      <c r="AY145" s="35"/>
      <c r="AZ145" s="35"/>
      <c r="BA145" s="2"/>
      <c r="BB145" s="2"/>
      <c r="BC145" s="2"/>
      <c r="BD145" s="2"/>
      <c r="BE145" s="36"/>
      <c r="BF145" s="37"/>
      <c r="BG145" s="35"/>
      <c r="BH145" s="35"/>
      <c r="BI145" s="2"/>
      <c r="BJ145" s="2"/>
      <c r="BK145" s="2"/>
      <c r="BL145" s="2"/>
      <c r="BM145" s="36"/>
      <c r="BN145" s="37"/>
      <c r="BO145" s="35"/>
      <c r="BP145" s="35"/>
      <c r="BQ145" s="2"/>
      <c r="BR145" s="2"/>
      <c r="BS145" s="2"/>
      <c r="BT145" s="2"/>
      <c r="BU145" s="36"/>
      <c r="BV145" s="37"/>
      <c r="BW145" s="35"/>
      <c r="BX145" s="35"/>
      <c r="BY145" s="2"/>
      <c r="BZ145" s="2"/>
      <c r="CA145" s="2"/>
      <c r="CB145" s="2"/>
      <c r="CC145" s="36"/>
      <c r="CD145" s="37"/>
      <c r="CE145" s="35"/>
      <c r="CF145" s="35"/>
      <c r="CG145" s="2"/>
      <c r="CH145" s="2"/>
      <c r="CI145" s="2"/>
      <c r="CJ145" s="2"/>
      <c r="CK145" s="36"/>
      <c r="CL145" s="24"/>
      <c r="CM145" s="22"/>
      <c r="CN145" s="22"/>
      <c r="CS145" s="21"/>
      <c r="CT145" s="24"/>
      <c r="CU145" s="22"/>
      <c r="CV145" s="22"/>
      <c r="DA145" s="21"/>
      <c r="DB145" s="24"/>
      <c r="DC145" s="22"/>
      <c r="DD145" s="22"/>
      <c r="DI145" s="21"/>
      <c r="DJ145" s="24"/>
      <c r="DK145" s="22"/>
      <c r="DL145" s="22"/>
      <c r="DQ145" s="21"/>
      <c r="DR145" s="24"/>
      <c r="DS145" s="22"/>
      <c r="DT145" s="22"/>
      <c r="DY145" s="21"/>
      <c r="DZ145" s="24"/>
      <c r="EA145" s="22"/>
      <c r="EB145" s="22"/>
      <c r="EG145" s="21"/>
      <c r="EH145" s="24"/>
      <c r="EI145" s="22"/>
      <c r="EJ145" s="22"/>
      <c r="EO145" s="21"/>
      <c r="EP145" s="24"/>
      <c r="EQ145" s="22"/>
      <c r="ER145" s="22"/>
      <c r="EW145" s="21"/>
      <c r="EX145" s="24"/>
      <c r="EY145" s="22"/>
      <c r="EZ145" s="22"/>
      <c r="FE145" s="21"/>
      <c r="FF145" s="24"/>
      <c r="FG145" s="22"/>
      <c r="FH145" s="22"/>
      <c r="FM145" s="21"/>
      <c r="FN145" s="24"/>
      <c r="FO145" s="22"/>
      <c r="FP145" s="22"/>
      <c r="FU145" s="21"/>
      <c r="FV145" s="24"/>
      <c r="FW145" s="22"/>
      <c r="FX145" s="22"/>
      <c r="GC145" s="21"/>
      <c r="GD145" s="24"/>
      <c r="GE145" s="22"/>
      <c r="GF145" s="22"/>
      <c r="GK145" s="21"/>
      <c r="GL145" s="24"/>
      <c r="GM145" s="22"/>
      <c r="GN145" s="22"/>
      <c r="GS145" s="21"/>
      <c r="GT145" s="24"/>
      <c r="GU145" s="22"/>
      <c r="GV145" s="22"/>
      <c r="HA145" s="21"/>
      <c r="HB145" s="24"/>
      <c r="HC145" s="22"/>
      <c r="HD145" s="22"/>
      <c r="HI145" s="21"/>
      <c r="HJ145" s="24"/>
      <c r="HK145" s="22"/>
      <c r="HL145" s="22"/>
      <c r="HQ145" s="21"/>
      <c r="HR145" s="24"/>
      <c r="HS145" s="22"/>
      <c r="HT145" s="22"/>
      <c r="HY145" s="21"/>
      <c r="HZ145" s="24"/>
      <c r="IA145" s="22"/>
      <c r="IB145" s="22"/>
      <c r="IG145" s="21"/>
      <c r="IH145" s="24"/>
      <c r="II145" s="22"/>
      <c r="IJ145" s="22"/>
      <c r="IO145" s="21"/>
      <c r="IP145" s="24"/>
      <c r="IQ145" s="22"/>
      <c r="IR145" s="22"/>
    </row>
    <row r="146" spans="1:9" ht="16.5" customHeight="1">
      <c r="A146" s="21" t="s">
        <v>194</v>
      </c>
      <c r="B146" s="18" t="s">
        <v>195</v>
      </c>
      <c r="C146" s="30">
        <v>2000000</v>
      </c>
      <c r="D146" s="30">
        <v>2000000</v>
      </c>
      <c r="E146" s="31">
        <v>400000</v>
      </c>
      <c r="F146" s="31">
        <f t="shared" si="20"/>
        <v>500000</v>
      </c>
      <c r="G146" s="31">
        <v>350000</v>
      </c>
      <c r="H146" s="31">
        <v>750000</v>
      </c>
      <c r="I146" s="2"/>
    </row>
    <row r="147" spans="1:9" ht="16.5" customHeight="1">
      <c r="A147" s="21" t="s">
        <v>196</v>
      </c>
      <c r="B147" s="27" t="s">
        <v>197</v>
      </c>
      <c r="C147" s="30">
        <v>400000</v>
      </c>
      <c r="D147" s="30">
        <v>400000</v>
      </c>
      <c r="E147" s="31">
        <f>C147/4</f>
        <v>100000</v>
      </c>
      <c r="F147" s="31">
        <v>200000</v>
      </c>
      <c r="G147" s="31">
        <v>50000</v>
      </c>
      <c r="H147" s="31">
        <v>50000</v>
      </c>
      <c r="I147" s="2"/>
    </row>
    <row r="148" spans="1:9" ht="16.5" customHeight="1">
      <c r="A148" s="21" t="s">
        <v>198</v>
      </c>
      <c r="B148" s="27" t="s">
        <v>199</v>
      </c>
      <c r="C148" s="30">
        <v>4095000</v>
      </c>
      <c r="D148" s="30">
        <v>95000</v>
      </c>
      <c r="E148" s="31">
        <v>0</v>
      </c>
      <c r="F148" s="31">
        <v>4095000</v>
      </c>
      <c r="G148" s="31">
        <v>0</v>
      </c>
      <c r="H148" s="31">
        <v>0</v>
      </c>
      <c r="I148" s="2"/>
    </row>
    <row r="149" spans="1:9" ht="16.5" customHeight="1">
      <c r="A149" s="21" t="s">
        <v>200</v>
      </c>
      <c r="B149" s="27" t="s">
        <v>201</v>
      </c>
      <c r="C149" s="39">
        <v>1000000</v>
      </c>
      <c r="D149" s="40">
        <v>0</v>
      </c>
      <c r="E149" s="31">
        <v>1000000</v>
      </c>
      <c r="F149" s="31">
        <v>0</v>
      </c>
      <c r="G149" s="31">
        <v>0</v>
      </c>
      <c r="H149" s="31">
        <v>0</v>
      </c>
      <c r="I149" s="2"/>
    </row>
    <row r="150" spans="1:9" ht="16.5" customHeight="1">
      <c r="A150" s="21" t="s">
        <v>202</v>
      </c>
      <c r="B150" s="27" t="s">
        <v>203</v>
      </c>
      <c r="C150" s="30">
        <v>400000</v>
      </c>
      <c r="D150" s="30">
        <v>400000</v>
      </c>
      <c r="E150" s="31">
        <f aca="true" t="shared" si="23" ref="E150:E165">C150/4</f>
        <v>100000</v>
      </c>
      <c r="F150" s="31">
        <f aca="true" t="shared" si="24" ref="F150:F165">C150/4</f>
        <v>100000</v>
      </c>
      <c r="G150" s="31">
        <f aca="true" t="shared" si="25" ref="G150:G165">C150/4</f>
        <v>100000</v>
      </c>
      <c r="H150" s="31">
        <f aca="true" t="shared" si="26" ref="H150:H165">C150/4</f>
        <v>100000</v>
      </c>
      <c r="I150" s="2"/>
    </row>
    <row r="151" spans="1:9" ht="16.5" customHeight="1">
      <c r="A151" s="21"/>
      <c r="B151" s="18"/>
      <c r="C151" s="22"/>
      <c r="D151" s="22"/>
      <c r="E151" s="23">
        <f t="shared" si="23"/>
        <v>0</v>
      </c>
      <c r="F151" s="23">
        <f t="shared" si="24"/>
        <v>0</v>
      </c>
      <c r="G151" s="23">
        <f t="shared" si="25"/>
        <v>0</v>
      </c>
      <c r="H151" s="23">
        <f t="shared" si="26"/>
        <v>0</v>
      </c>
      <c r="I151" s="2"/>
    </row>
    <row r="152" spans="1:9" ht="16.5" customHeight="1">
      <c r="A152" s="21"/>
      <c r="B152" s="27" t="s">
        <v>204</v>
      </c>
      <c r="C152" s="30">
        <v>1100000</v>
      </c>
      <c r="D152" s="30">
        <f>SUM(D153:D155)</f>
        <v>1250000</v>
      </c>
      <c r="E152" s="31">
        <f t="shared" si="23"/>
        <v>275000</v>
      </c>
      <c r="F152" s="31">
        <f t="shared" si="24"/>
        <v>275000</v>
      </c>
      <c r="G152" s="31">
        <f t="shared" si="25"/>
        <v>275000</v>
      </c>
      <c r="H152" s="31">
        <f t="shared" si="26"/>
        <v>275000</v>
      </c>
      <c r="I152" s="2"/>
    </row>
    <row r="153" spans="1:9" ht="16.5" customHeight="1">
      <c r="A153" s="21" t="s">
        <v>205</v>
      </c>
      <c r="B153" s="27" t="s">
        <v>206</v>
      </c>
      <c r="C153" s="22">
        <v>800000</v>
      </c>
      <c r="D153" s="22">
        <v>900000</v>
      </c>
      <c r="E153" s="23">
        <f t="shared" si="23"/>
        <v>200000</v>
      </c>
      <c r="F153" s="23">
        <f t="shared" si="24"/>
        <v>200000</v>
      </c>
      <c r="G153" s="23">
        <f t="shared" si="25"/>
        <v>200000</v>
      </c>
      <c r="H153" s="23">
        <f t="shared" si="26"/>
        <v>200000</v>
      </c>
      <c r="I153" s="2"/>
    </row>
    <row r="154" spans="1:9" ht="16.5" customHeight="1">
      <c r="A154" s="21" t="s">
        <v>207</v>
      </c>
      <c r="B154" s="27" t="s">
        <v>208</v>
      </c>
      <c r="C154" s="22">
        <v>200000</v>
      </c>
      <c r="D154" s="22">
        <v>200000</v>
      </c>
      <c r="E154" s="23">
        <f t="shared" si="23"/>
        <v>50000</v>
      </c>
      <c r="F154" s="23">
        <f t="shared" si="24"/>
        <v>50000</v>
      </c>
      <c r="G154" s="23">
        <f t="shared" si="25"/>
        <v>50000</v>
      </c>
      <c r="H154" s="23">
        <f t="shared" si="26"/>
        <v>50000</v>
      </c>
      <c r="I154" s="2"/>
    </row>
    <row r="155" spans="1:9" ht="16.5" customHeight="1">
      <c r="A155" s="21" t="s">
        <v>209</v>
      </c>
      <c r="B155" s="27" t="s">
        <v>210</v>
      </c>
      <c r="C155" s="22">
        <v>100000</v>
      </c>
      <c r="D155" s="22">
        <v>150000</v>
      </c>
      <c r="E155" s="23">
        <f t="shared" si="23"/>
        <v>25000</v>
      </c>
      <c r="F155" s="23">
        <f t="shared" si="24"/>
        <v>25000</v>
      </c>
      <c r="G155" s="23">
        <f t="shared" si="25"/>
        <v>25000</v>
      </c>
      <c r="H155" s="23">
        <f t="shared" si="26"/>
        <v>25000</v>
      </c>
      <c r="I155" s="2"/>
    </row>
    <row r="156" spans="1:9" ht="16.5" customHeight="1">
      <c r="A156" s="21"/>
      <c r="B156" s="27"/>
      <c r="C156" s="22"/>
      <c r="D156" s="22"/>
      <c r="E156" s="23">
        <f t="shared" si="23"/>
        <v>0</v>
      </c>
      <c r="F156" s="23">
        <f t="shared" si="24"/>
        <v>0</v>
      </c>
      <c r="G156" s="23">
        <f t="shared" si="25"/>
        <v>0</v>
      </c>
      <c r="H156" s="23">
        <f t="shared" si="26"/>
        <v>0</v>
      </c>
      <c r="I156" s="2"/>
    </row>
    <row r="157" spans="1:17" ht="16.5" customHeight="1">
      <c r="A157" s="21"/>
      <c r="B157" s="15" t="s">
        <v>211</v>
      </c>
      <c r="C157" s="30">
        <f>C158+C159+C161+C166+C168+C173+C179+C180+C182+C183+C185+C190+C192+C196+C198+C204</f>
        <v>18131000</v>
      </c>
      <c r="D157" s="30">
        <f>D158+D159+D161+D166+D168+D173+D179+D180+D182+D183+D185+D190+D192+D196+D198</f>
        <v>13340000</v>
      </c>
      <c r="E157" s="31">
        <f t="shared" si="23"/>
        <v>4532750</v>
      </c>
      <c r="F157" s="31">
        <f t="shared" si="24"/>
        <v>4532750</v>
      </c>
      <c r="G157" s="31">
        <f t="shared" si="25"/>
        <v>4532750</v>
      </c>
      <c r="H157" s="31">
        <f t="shared" si="26"/>
        <v>4532750</v>
      </c>
      <c r="I157" s="2"/>
      <c r="K157" s="41"/>
      <c r="L157" s="41"/>
      <c r="M157" s="41"/>
      <c r="N157" s="41"/>
      <c r="O157" s="41"/>
      <c r="P157" s="41"/>
      <c r="Q157" s="41"/>
    </row>
    <row r="158" spans="1:13" ht="16.5" customHeight="1">
      <c r="A158" s="21" t="s">
        <v>212</v>
      </c>
      <c r="B158" s="27" t="s">
        <v>213</v>
      </c>
      <c r="C158" s="30">
        <v>200000</v>
      </c>
      <c r="D158" s="30">
        <v>200000</v>
      </c>
      <c r="E158" s="31">
        <f t="shared" si="23"/>
        <v>50000</v>
      </c>
      <c r="F158" s="31">
        <f t="shared" si="24"/>
        <v>50000</v>
      </c>
      <c r="G158" s="31">
        <f t="shared" si="25"/>
        <v>50000</v>
      </c>
      <c r="H158" s="31">
        <f t="shared" si="26"/>
        <v>50000</v>
      </c>
      <c r="I158" s="2"/>
      <c r="K158" s="41"/>
      <c r="L158" s="41"/>
      <c r="M158" s="41"/>
    </row>
    <row r="159" spans="1:9" ht="16.5" customHeight="1">
      <c r="A159" s="21" t="s">
        <v>214</v>
      </c>
      <c r="B159" s="27" t="s">
        <v>215</v>
      </c>
      <c r="C159" s="30">
        <v>200000</v>
      </c>
      <c r="D159" s="30">
        <v>200000</v>
      </c>
      <c r="E159" s="31">
        <f t="shared" si="23"/>
        <v>50000</v>
      </c>
      <c r="F159" s="31">
        <f t="shared" si="24"/>
        <v>50000</v>
      </c>
      <c r="G159" s="31">
        <f t="shared" si="25"/>
        <v>50000</v>
      </c>
      <c r="H159" s="31">
        <f t="shared" si="26"/>
        <v>50000</v>
      </c>
      <c r="I159" s="2"/>
    </row>
    <row r="160" spans="1:9" ht="16.5" customHeight="1">
      <c r="A160" s="21"/>
      <c r="B160" s="18"/>
      <c r="C160" s="22"/>
      <c r="D160" s="22"/>
      <c r="E160" s="23">
        <f t="shared" si="23"/>
        <v>0</v>
      </c>
      <c r="F160" s="23">
        <f t="shared" si="24"/>
        <v>0</v>
      </c>
      <c r="G160" s="23">
        <f t="shared" si="25"/>
        <v>0</v>
      </c>
      <c r="H160" s="23">
        <f t="shared" si="26"/>
        <v>0</v>
      </c>
      <c r="I160" s="2"/>
    </row>
    <row r="161" spans="1:9" ht="16.5" customHeight="1">
      <c r="A161" s="21"/>
      <c r="B161" s="18" t="s">
        <v>216</v>
      </c>
      <c r="C161" s="30">
        <v>100000</v>
      </c>
      <c r="D161" s="30">
        <f>SUM(D162:D164)</f>
        <v>500000</v>
      </c>
      <c r="E161" s="31">
        <f t="shared" si="23"/>
        <v>25000</v>
      </c>
      <c r="F161" s="31">
        <f t="shared" si="24"/>
        <v>25000</v>
      </c>
      <c r="G161" s="31">
        <f t="shared" si="25"/>
        <v>25000</v>
      </c>
      <c r="H161" s="31">
        <f t="shared" si="26"/>
        <v>25000</v>
      </c>
      <c r="I161" s="2"/>
    </row>
    <row r="162" spans="1:9" ht="16.5" customHeight="1">
      <c r="A162" s="21" t="s">
        <v>217</v>
      </c>
      <c r="B162" s="27" t="s">
        <v>218</v>
      </c>
      <c r="C162" s="22">
        <v>0</v>
      </c>
      <c r="D162" s="22">
        <v>150000</v>
      </c>
      <c r="E162" s="23">
        <f t="shared" si="23"/>
        <v>0</v>
      </c>
      <c r="F162" s="23">
        <f t="shared" si="24"/>
        <v>0</v>
      </c>
      <c r="G162" s="23">
        <f t="shared" si="25"/>
        <v>0</v>
      </c>
      <c r="H162" s="23">
        <f t="shared" si="26"/>
        <v>0</v>
      </c>
      <c r="I162" s="2"/>
    </row>
    <row r="163" spans="1:9" ht="21.75" customHeight="1">
      <c r="A163" s="21" t="s">
        <v>219</v>
      </c>
      <c r="B163" s="18" t="s">
        <v>220</v>
      </c>
      <c r="C163" s="22">
        <v>0</v>
      </c>
      <c r="D163" s="22">
        <v>250000</v>
      </c>
      <c r="E163" s="23">
        <f t="shared" si="23"/>
        <v>0</v>
      </c>
      <c r="F163" s="23">
        <f t="shared" si="24"/>
        <v>0</v>
      </c>
      <c r="G163" s="23">
        <f t="shared" si="25"/>
        <v>0</v>
      </c>
      <c r="H163" s="23">
        <f t="shared" si="26"/>
        <v>0</v>
      </c>
      <c r="I163" s="2"/>
    </row>
    <row r="164" spans="1:9" ht="16.5" customHeight="1">
      <c r="A164" s="21" t="s">
        <v>221</v>
      </c>
      <c r="B164" s="18" t="s">
        <v>222</v>
      </c>
      <c r="C164" s="22">
        <v>100000</v>
      </c>
      <c r="D164" s="22">
        <v>100000</v>
      </c>
      <c r="E164" s="23">
        <f t="shared" si="23"/>
        <v>25000</v>
      </c>
      <c r="F164" s="23">
        <f t="shared" si="24"/>
        <v>25000</v>
      </c>
      <c r="G164" s="23">
        <f t="shared" si="25"/>
        <v>25000</v>
      </c>
      <c r="H164" s="23">
        <f t="shared" si="26"/>
        <v>25000</v>
      </c>
      <c r="I164" s="2"/>
    </row>
    <row r="165" spans="1:9" ht="16.5" customHeight="1">
      <c r="A165" s="21"/>
      <c r="B165" s="18"/>
      <c r="C165" s="22"/>
      <c r="D165" s="22"/>
      <c r="E165" s="23">
        <f t="shared" si="23"/>
        <v>0</v>
      </c>
      <c r="F165" s="23">
        <f t="shared" si="24"/>
        <v>0</v>
      </c>
      <c r="G165" s="23">
        <f t="shared" si="25"/>
        <v>0</v>
      </c>
      <c r="H165" s="23">
        <f t="shared" si="26"/>
        <v>0</v>
      </c>
      <c r="I165" s="2"/>
    </row>
    <row r="166" spans="1:9" ht="29.25" customHeight="1">
      <c r="A166" s="21" t="s">
        <v>223</v>
      </c>
      <c r="B166" s="24" t="s">
        <v>224</v>
      </c>
      <c r="C166" s="30">
        <v>300000</v>
      </c>
      <c r="D166" s="30">
        <v>400000</v>
      </c>
      <c r="E166" s="31">
        <v>50000</v>
      </c>
      <c r="F166" s="31">
        <v>25000</v>
      </c>
      <c r="G166" s="31">
        <v>25000</v>
      </c>
      <c r="H166" s="31">
        <v>200000</v>
      </c>
      <c r="I166" s="2"/>
    </row>
    <row r="167" spans="1:9" ht="16.5" customHeight="1">
      <c r="A167" s="21"/>
      <c r="B167" s="24"/>
      <c r="C167" s="22"/>
      <c r="D167" s="22"/>
      <c r="E167" s="23"/>
      <c r="F167" s="23"/>
      <c r="G167" s="23"/>
      <c r="H167" s="23"/>
      <c r="I167" s="2"/>
    </row>
    <row r="168" spans="1:9" ht="24" customHeight="1">
      <c r="A168" s="21"/>
      <c r="B168" s="27" t="s">
        <v>225</v>
      </c>
      <c r="C168" s="30">
        <v>1280000</v>
      </c>
      <c r="D168" s="30">
        <f>SUM(D169:D171)</f>
        <v>1280000</v>
      </c>
      <c r="E168" s="31">
        <f aca="true" t="shared" si="27" ref="E168:E180">C168/4</f>
        <v>320000</v>
      </c>
      <c r="F168" s="31">
        <f aca="true" t="shared" si="28" ref="F168:F180">C168/4</f>
        <v>320000</v>
      </c>
      <c r="G168" s="31">
        <f aca="true" t="shared" si="29" ref="G168:G180">C168/4</f>
        <v>320000</v>
      </c>
      <c r="H168" s="31">
        <f aca="true" t="shared" si="30" ref="H168:H180">C168/4</f>
        <v>320000</v>
      </c>
      <c r="I168" s="2"/>
    </row>
    <row r="169" spans="1:9" ht="26.25" customHeight="1">
      <c r="A169" s="21" t="s">
        <v>226</v>
      </c>
      <c r="B169" s="27" t="s">
        <v>227</v>
      </c>
      <c r="C169" s="22">
        <v>480000</v>
      </c>
      <c r="D169" s="22">
        <v>480000</v>
      </c>
      <c r="E169" s="23">
        <f t="shared" si="27"/>
        <v>120000</v>
      </c>
      <c r="F169" s="23">
        <f t="shared" si="28"/>
        <v>120000</v>
      </c>
      <c r="G169" s="23">
        <f t="shared" si="29"/>
        <v>120000</v>
      </c>
      <c r="H169" s="23">
        <f t="shared" si="30"/>
        <v>120000</v>
      </c>
      <c r="I169" s="2"/>
    </row>
    <row r="170" spans="1:9" ht="16.5" customHeight="1">
      <c r="A170" s="21" t="s">
        <v>228</v>
      </c>
      <c r="B170" s="27" t="s">
        <v>229</v>
      </c>
      <c r="C170" s="22">
        <v>300000</v>
      </c>
      <c r="D170" s="22">
        <v>300000</v>
      </c>
      <c r="E170" s="23">
        <f t="shared" si="27"/>
        <v>75000</v>
      </c>
      <c r="F170" s="23">
        <f t="shared" si="28"/>
        <v>75000</v>
      </c>
      <c r="G170" s="23">
        <f t="shared" si="29"/>
        <v>75000</v>
      </c>
      <c r="H170" s="23">
        <f t="shared" si="30"/>
        <v>75000</v>
      </c>
      <c r="I170" s="2"/>
    </row>
    <row r="171" spans="1:9" ht="27" customHeight="1">
      <c r="A171" s="21" t="s">
        <v>230</v>
      </c>
      <c r="B171" s="27" t="s">
        <v>231</v>
      </c>
      <c r="C171" s="22">
        <v>500000</v>
      </c>
      <c r="D171" s="22">
        <v>500000</v>
      </c>
      <c r="E171" s="23">
        <f t="shared" si="27"/>
        <v>125000</v>
      </c>
      <c r="F171" s="23">
        <f t="shared" si="28"/>
        <v>125000</v>
      </c>
      <c r="G171" s="23">
        <f t="shared" si="29"/>
        <v>125000</v>
      </c>
      <c r="H171" s="23">
        <f t="shared" si="30"/>
        <v>125000</v>
      </c>
      <c r="I171" s="2"/>
    </row>
    <row r="172" spans="1:9" ht="16.5" customHeight="1">
      <c r="A172" s="21"/>
      <c r="B172" s="18"/>
      <c r="C172" s="22"/>
      <c r="D172" s="22"/>
      <c r="E172" s="23">
        <f t="shared" si="27"/>
        <v>0</v>
      </c>
      <c r="F172" s="23">
        <f t="shared" si="28"/>
        <v>0</v>
      </c>
      <c r="G172" s="23">
        <f t="shared" si="29"/>
        <v>0</v>
      </c>
      <c r="H172" s="23">
        <f t="shared" si="30"/>
        <v>0</v>
      </c>
      <c r="I172" s="2"/>
    </row>
    <row r="173" spans="1:9" ht="16.5" customHeight="1">
      <c r="A173" s="21"/>
      <c r="B173" s="27" t="s">
        <v>232</v>
      </c>
      <c r="C173" s="30">
        <v>1450000</v>
      </c>
      <c r="D173" s="30">
        <f>SUM(D174:D177)</f>
        <v>1850000</v>
      </c>
      <c r="E173" s="31">
        <f t="shared" si="27"/>
        <v>362500</v>
      </c>
      <c r="F173" s="31">
        <f t="shared" si="28"/>
        <v>362500</v>
      </c>
      <c r="G173" s="31">
        <f t="shared" si="29"/>
        <v>362500</v>
      </c>
      <c r="H173" s="31">
        <f t="shared" si="30"/>
        <v>362500</v>
      </c>
      <c r="I173" s="2"/>
    </row>
    <row r="174" spans="1:9" ht="16.5" customHeight="1">
      <c r="A174" s="21" t="s">
        <v>233</v>
      </c>
      <c r="B174" s="27" t="s">
        <v>234</v>
      </c>
      <c r="C174" s="22">
        <v>350000</v>
      </c>
      <c r="D174" s="22">
        <v>350000</v>
      </c>
      <c r="E174" s="23">
        <f t="shared" si="27"/>
        <v>87500</v>
      </c>
      <c r="F174" s="23">
        <f t="shared" si="28"/>
        <v>87500</v>
      </c>
      <c r="G174" s="23">
        <f t="shared" si="29"/>
        <v>87500</v>
      </c>
      <c r="H174" s="23">
        <f t="shared" si="30"/>
        <v>87500</v>
      </c>
      <c r="I174" s="2"/>
    </row>
    <row r="175" spans="1:9" ht="27" customHeight="1">
      <c r="A175" s="21" t="s">
        <v>235</v>
      </c>
      <c r="B175" s="27" t="s">
        <v>236</v>
      </c>
      <c r="C175" s="22">
        <v>400000</v>
      </c>
      <c r="D175" s="22">
        <v>500000</v>
      </c>
      <c r="E175" s="23">
        <f t="shared" si="27"/>
        <v>100000</v>
      </c>
      <c r="F175" s="23">
        <f t="shared" si="28"/>
        <v>100000</v>
      </c>
      <c r="G175" s="23">
        <f t="shared" si="29"/>
        <v>100000</v>
      </c>
      <c r="H175" s="23">
        <f t="shared" si="30"/>
        <v>100000</v>
      </c>
      <c r="I175" s="2"/>
    </row>
    <row r="176" spans="1:9" ht="21.75" customHeight="1">
      <c r="A176" s="21" t="s">
        <v>237</v>
      </c>
      <c r="B176" s="27" t="s">
        <v>238</v>
      </c>
      <c r="C176" s="22">
        <v>500000</v>
      </c>
      <c r="D176" s="22">
        <v>500000</v>
      </c>
      <c r="E176" s="23">
        <f t="shared" si="27"/>
        <v>125000</v>
      </c>
      <c r="F176" s="23">
        <f t="shared" si="28"/>
        <v>125000</v>
      </c>
      <c r="G176" s="23">
        <f t="shared" si="29"/>
        <v>125000</v>
      </c>
      <c r="H176" s="23">
        <f t="shared" si="30"/>
        <v>125000</v>
      </c>
      <c r="I176" s="2"/>
    </row>
    <row r="177" spans="1:9" ht="21.75" customHeight="1">
      <c r="A177" s="21" t="s">
        <v>239</v>
      </c>
      <c r="B177" s="27" t="s">
        <v>240</v>
      </c>
      <c r="C177" s="22">
        <v>200000</v>
      </c>
      <c r="D177" s="22">
        <v>500000</v>
      </c>
      <c r="E177" s="23">
        <f t="shared" si="27"/>
        <v>50000</v>
      </c>
      <c r="F177" s="23">
        <f t="shared" si="28"/>
        <v>50000</v>
      </c>
      <c r="G177" s="23">
        <f t="shared" si="29"/>
        <v>50000</v>
      </c>
      <c r="H177" s="23">
        <f t="shared" si="30"/>
        <v>50000</v>
      </c>
      <c r="I177" s="2"/>
    </row>
    <row r="178" spans="1:9" ht="24" customHeight="1">
      <c r="A178" s="21"/>
      <c r="B178" s="27"/>
      <c r="C178" s="22"/>
      <c r="D178" s="22"/>
      <c r="E178" s="23">
        <f t="shared" si="27"/>
        <v>0</v>
      </c>
      <c r="F178" s="23">
        <f t="shared" si="28"/>
        <v>0</v>
      </c>
      <c r="G178" s="23">
        <f t="shared" si="29"/>
        <v>0</v>
      </c>
      <c r="H178" s="23">
        <f t="shared" si="30"/>
        <v>0</v>
      </c>
      <c r="I178" s="2"/>
    </row>
    <row r="179" spans="1:9" ht="24" customHeight="1">
      <c r="A179" s="21" t="s">
        <v>241</v>
      </c>
      <c r="B179" s="27" t="s">
        <v>242</v>
      </c>
      <c r="C179" s="30">
        <v>10000000</v>
      </c>
      <c r="D179" s="30">
        <v>5000000</v>
      </c>
      <c r="E179" s="31">
        <f t="shared" si="27"/>
        <v>2500000</v>
      </c>
      <c r="F179" s="31">
        <f t="shared" si="28"/>
        <v>2500000</v>
      </c>
      <c r="G179" s="31">
        <f t="shared" si="29"/>
        <v>2500000</v>
      </c>
      <c r="H179" s="31">
        <f t="shared" si="30"/>
        <v>2500000</v>
      </c>
      <c r="I179" s="2"/>
    </row>
    <row r="180" spans="1:9" ht="24" customHeight="1">
      <c r="A180" s="21" t="s">
        <v>243</v>
      </c>
      <c r="B180" s="27" t="s">
        <v>244</v>
      </c>
      <c r="C180" s="30">
        <v>250000</v>
      </c>
      <c r="D180" s="30">
        <v>250000</v>
      </c>
      <c r="E180" s="31">
        <f t="shared" si="27"/>
        <v>62500</v>
      </c>
      <c r="F180" s="31">
        <f t="shared" si="28"/>
        <v>62500</v>
      </c>
      <c r="G180" s="31">
        <f t="shared" si="29"/>
        <v>62500</v>
      </c>
      <c r="H180" s="31">
        <f t="shared" si="30"/>
        <v>62500</v>
      </c>
      <c r="I180" s="2"/>
    </row>
    <row r="181" spans="1:9" ht="16.5" customHeight="1">
      <c r="A181" s="21"/>
      <c r="B181" s="27"/>
      <c r="C181" s="30"/>
      <c r="D181" s="30"/>
      <c r="E181" s="31"/>
      <c r="F181" s="31"/>
      <c r="G181" s="31"/>
      <c r="H181" s="31"/>
      <c r="I181" s="2"/>
    </row>
    <row r="182" spans="1:9" ht="16.5" customHeight="1">
      <c r="A182" s="21" t="s">
        <v>245</v>
      </c>
      <c r="B182" s="27" t="s">
        <v>246</v>
      </c>
      <c r="C182" s="30">
        <v>160000</v>
      </c>
      <c r="D182" s="30">
        <v>160000</v>
      </c>
      <c r="E182" s="31">
        <f aca="true" t="shared" si="31" ref="E182:E183">C182/4</f>
        <v>40000</v>
      </c>
      <c r="F182" s="31">
        <f aca="true" t="shared" si="32" ref="F182:F183">C182/4</f>
        <v>40000</v>
      </c>
      <c r="G182" s="31">
        <f aca="true" t="shared" si="33" ref="G182:G183">C182/4</f>
        <v>40000</v>
      </c>
      <c r="H182" s="31">
        <f aca="true" t="shared" si="34" ref="H182:H183">C182/4</f>
        <v>40000</v>
      </c>
      <c r="I182" s="2"/>
    </row>
    <row r="183" spans="1:10" s="32" customFormat="1" ht="16.5" customHeight="1">
      <c r="A183" s="21" t="s">
        <v>247</v>
      </c>
      <c r="B183" s="18" t="s">
        <v>248</v>
      </c>
      <c r="C183" s="30">
        <v>200000</v>
      </c>
      <c r="D183" s="30">
        <v>200000</v>
      </c>
      <c r="E183" s="31">
        <f t="shared" si="31"/>
        <v>50000</v>
      </c>
      <c r="F183" s="31">
        <f t="shared" si="32"/>
        <v>50000</v>
      </c>
      <c r="G183" s="31">
        <f t="shared" si="33"/>
        <v>50000</v>
      </c>
      <c r="H183" s="31">
        <f t="shared" si="34"/>
        <v>50000</v>
      </c>
      <c r="I183" s="2"/>
      <c r="J183" s="1"/>
    </row>
    <row r="184" spans="1:9" ht="16.5" customHeight="1">
      <c r="A184" s="21"/>
      <c r="B184" s="18"/>
      <c r="C184" s="22"/>
      <c r="D184" s="22"/>
      <c r="E184" s="31"/>
      <c r="F184" s="31"/>
      <c r="G184" s="31"/>
      <c r="H184" s="31"/>
      <c r="I184" s="2"/>
    </row>
    <row r="185" spans="1:9" ht="16.5" customHeight="1">
      <c r="A185" s="42"/>
      <c r="B185" s="27" t="s">
        <v>249</v>
      </c>
      <c r="C185" s="30">
        <v>1200000</v>
      </c>
      <c r="D185" s="30">
        <f>SUM(D186:D188)</f>
        <v>1100000</v>
      </c>
      <c r="E185" s="31">
        <f aca="true" t="shared" si="35" ref="E185:E188">C185/4</f>
        <v>300000</v>
      </c>
      <c r="F185" s="31">
        <f aca="true" t="shared" si="36" ref="F185:F188">C185/4</f>
        <v>300000</v>
      </c>
      <c r="G185" s="31">
        <f aca="true" t="shared" si="37" ref="G185:G188">C185/4</f>
        <v>300000</v>
      </c>
      <c r="H185" s="31">
        <f aca="true" t="shared" si="38" ref="H185:H188">C185/4</f>
        <v>300000</v>
      </c>
      <c r="I185" s="2"/>
    </row>
    <row r="186" spans="1:9" ht="16.5" customHeight="1">
      <c r="A186" s="21" t="s">
        <v>250</v>
      </c>
      <c r="B186" s="27" t="s">
        <v>251</v>
      </c>
      <c r="C186" s="22">
        <v>1050000</v>
      </c>
      <c r="D186" s="22">
        <v>950000</v>
      </c>
      <c r="E186" s="23">
        <f t="shared" si="35"/>
        <v>262500</v>
      </c>
      <c r="F186" s="23">
        <f t="shared" si="36"/>
        <v>262500</v>
      </c>
      <c r="G186" s="23">
        <f t="shared" si="37"/>
        <v>262500</v>
      </c>
      <c r="H186" s="23">
        <f t="shared" si="38"/>
        <v>262500</v>
      </c>
      <c r="I186" s="2"/>
    </row>
    <row r="187" spans="1:9" ht="16.5" customHeight="1">
      <c r="A187" s="21" t="s">
        <v>252</v>
      </c>
      <c r="B187" s="27" t="s">
        <v>253</v>
      </c>
      <c r="C187" s="22">
        <v>50000</v>
      </c>
      <c r="D187" s="22">
        <v>50000</v>
      </c>
      <c r="E187" s="23">
        <f t="shared" si="35"/>
        <v>12500</v>
      </c>
      <c r="F187" s="23">
        <f t="shared" si="36"/>
        <v>12500</v>
      </c>
      <c r="G187" s="23">
        <f t="shared" si="37"/>
        <v>12500</v>
      </c>
      <c r="H187" s="23">
        <f t="shared" si="38"/>
        <v>12500</v>
      </c>
      <c r="I187" s="2"/>
    </row>
    <row r="188" spans="1:9" ht="16.5" customHeight="1">
      <c r="A188" s="21" t="s">
        <v>254</v>
      </c>
      <c r="B188" s="27" t="s">
        <v>255</v>
      </c>
      <c r="C188" s="22">
        <v>100000</v>
      </c>
      <c r="D188" s="22">
        <v>100000</v>
      </c>
      <c r="E188" s="23">
        <f t="shared" si="35"/>
        <v>25000</v>
      </c>
      <c r="F188" s="23">
        <f t="shared" si="36"/>
        <v>25000</v>
      </c>
      <c r="G188" s="23">
        <f t="shared" si="37"/>
        <v>25000</v>
      </c>
      <c r="H188" s="23">
        <f t="shared" si="38"/>
        <v>25000</v>
      </c>
      <c r="I188" s="2"/>
    </row>
    <row r="189" spans="1:9" ht="16.5" customHeight="1">
      <c r="A189" s="21"/>
      <c r="B189" s="18"/>
      <c r="C189" s="22"/>
      <c r="D189" s="22"/>
      <c r="E189" s="23"/>
      <c r="F189" s="23"/>
      <c r="G189" s="23"/>
      <c r="H189" s="23"/>
      <c r="I189" s="2"/>
    </row>
    <row r="190" spans="1:9" ht="16.5" customHeight="1">
      <c r="A190" s="21" t="s">
        <v>256</v>
      </c>
      <c r="B190" s="27" t="s">
        <v>257</v>
      </c>
      <c r="C190" s="30">
        <v>41000</v>
      </c>
      <c r="D190" s="30">
        <v>50000</v>
      </c>
      <c r="E190" s="23">
        <f>C190/4</f>
        <v>10250</v>
      </c>
      <c r="F190" s="23">
        <f>C190/4</f>
        <v>10250</v>
      </c>
      <c r="G190" s="23">
        <f>C190/4</f>
        <v>10250</v>
      </c>
      <c r="H190" s="23">
        <f>C190/4</f>
        <v>10250</v>
      </c>
      <c r="I190" s="2"/>
    </row>
    <row r="191" spans="1:9" ht="16.5" customHeight="1">
      <c r="A191" s="21"/>
      <c r="B191" s="18"/>
      <c r="C191" s="22"/>
      <c r="D191" s="22"/>
      <c r="E191" s="23"/>
      <c r="F191" s="23"/>
      <c r="G191" s="23"/>
      <c r="H191" s="23"/>
      <c r="I191" s="2"/>
    </row>
    <row r="192" spans="1:9" ht="16.5" customHeight="1">
      <c r="A192" s="21"/>
      <c r="B192" s="18" t="s">
        <v>258</v>
      </c>
      <c r="C192" s="31">
        <v>1450000</v>
      </c>
      <c r="D192" s="31">
        <f>SUM(D193:D194)</f>
        <v>1450000</v>
      </c>
      <c r="E192" s="31">
        <f aca="true" t="shared" si="39" ref="E192:E194">C192/4</f>
        <v>362500</v>
      </c>
      <c r="F192" s="31">
        <f aca="true" t="shared" si="40" ref="F192:F194">C192/4</f>
        <v>362500</v>
      </c>
      <c r="G192" s="31">
        <f aca="true" t="shared" si="41" ref="G192:G194">C192/4</f>
        <v>362500</v>
      </c>
      <c r="H192" s="31">
        <f aca="true" t="shared" si="42" ref="H192:H194">C192/4</f>
        <v>362500</v>
      </c>
      <c r="I192" s="2"/>
    </row>
    <row r="193" spans="1:9" ht="16.5" customHeight="1">
      <c r="A193" s="21" t="s">
        <v>259</v>
      </c>
      <c r="B193" s="18" t="s">
        <v>260</v>
      </c>
      <c r="C193" s="22">
        <v>50000</v>
      </c>
      <c r="D193" s="22">
        <v>50000</v>
      </c>
      <c r="E193" s="23">
        <f t="shared" si="39"/>
        <v>12500</v>
      </c>
      <c r="F193" s="23">
        <f t="shared" si="40"/>
        <v>12500</v>
      </c>
      <c r="G193" s="23">
        <f t="shared" si="41"/>
        <v>12500</v>
      </c>
      <c r="H193" s="23">
        <f t="shared" si="42"/>
        <v>12500</v>
      </c>
      <c r="I193" s="2"/>
    </row>
    <row r="194" spans="1:9" ht="16.5" customHeight="1">
      <c r="A194" s="21" t="s">
        <v>261</v>
      </c>
      <c r="B194" s="18" t="s">
        <v>262</v>
      </c>
      <c r="C194" s="22">
        <v>1400000</v>
      </c>
      <c r="D194" s="22">
        <v>1400000</v>
      </c>
      <c r="E194" s="23">
        <f t="shared" si="39"/>
        <v>350000</v>
      </c>
      <c r="F194" s="23">
        <f t="shared" si="40"/>
        <v>350000</v>
      </c>
      <c r="G194" s="23">
        <f t="shared" si="41"/>
        <v>350000</v>
      </c>
      <c r="H194" s="23">
        <f t="shared" si="42"/>
        <v>350000</v>
      </c>
      <c r="I194" s="2"/>
    </row>
    <row r="195" spans="1:9" ht="16.5" customHeight="1">
      <c r="A195" s="21"/>
      <c r="B195" s="18"/>
      <c r="C195" s="22"/>
      <c r="D195" s="22"/>
      <c r="E195" s="23"/>
      <c r="F195" s="23"/>
      <c r="G195" s="23"/>
      <c r="H195" s="23"/>
      <c r="I195" s="2"/>
    </row>
    <row r="196" spans="1:9" ht="16.5" customHeight="1">
      <c r="A196" s="21" t="s">
        <v>263</v>
      </c>
      <c r="B196" s="27" t="s">
        <v>264</v>
      </c>
      <c r="C196" s="30">
        <v>100000</v>
      </c>
      <c r="D196" s="30">
        <v>100000</v>
      </c>
      <c r="E196" s="31">
        <v>50000</v>
      </c>
      <c r="F196" s="31">
        <v>0</v>
      </c>
      <c r="G196" s="31">
        <v>0</v>
      </c>
      <c r="H196" s="31">
        <v>50000</v>
      </c>
      <c r="I196" s="2"/>
    </row>
    <row r="197" spans="1:9" ht="16.5" customHeight="1">
      <c r="A197" s="21"/>
      <c r="B197" s="18"/>
      <c r="C197" s="22"/>
      <c r="D197" s="22"/>
      <c r="E197" s="23">
        <f>C197/4</f>
        <v>0</v>
      </c>
      <c r="F197" s="23">
        <f>C197/4</f>
        <v>0</v>
      </c>
      <c r="G197" s="23">
        <f>C197/4</f>
        <v>0</v>
      </c>
      <c r="H197" s="23">
        <f>C197/4</f>
        <v>0</v>
      </c>
      <c r="I197" s="2"/>
    </row>
    <row r="198" spans="1:10" s="32" customFormat="1" ht="16.5" customHeight="1">
      <c r="A198" s="21"/>
      <c r="B198" s="27" t="s">
        <v>265</v>
      </c>
      <c r="C198" s="30">
        <v>600000</v>
      </c>
      <c r="D198" s="30">
        <f>SUM(D199:D201)</f>
        <v>600000</v>
      </c>
      <c r="E198" s="31">
        <f>E199+E200+E201</f>
        <v>350675</v>
      </c>
      <c r="F198" s="31">
        <f>F199+F200+F201</f>
        <v>49775</v>
      </c>
      <c r="G198" s="31">
        <f>G199+G200+G201</f>
        <v>49775</v>
      </c>
      <c r="H198" s="31">
        <f>H199+H200+H201</f>
        <v>149775</v>
      </c>
      <c r="I198" s="2"/>
      <c r="J198" s="1"/>
    </row>
    <row r="199" spans="1:9" ht="16.5" customHeight="1">
      <c r="A199" s="21" t="s">
        <v>266</v>
      </c>
      <c r="B199" s="18" t="s">
        <v>267</v>
      </c>
      <c r="C199" s="22">
        <v>50000</v>
      </c>
      <c r="D199" s="22">
        <v>50000</v>
      </c>
      <c r="E199" s="23">
        <f>C199/4</f>
        <v>12500</v>
      </c>
      <c r="F199" s="23">
        <f>C199/4</f>
        <v>12500</v>
      </c>
      <c r="G199" s="23">
        <f>C199/4</f>
        <v>12500</v>
      </c>
      <c r="H199" s="23">
        <f>C199/4</f>
        <v>12500</v>
      </c>
      <c r="I199" s="2"/>
    </row>
    <row r="200" spans="1:9" ht="16.5" customHeight="1">
      <c r="A200" s="21" t="s">
        <v>268</v>
      </c>
      <c r="B200" s="27" t="s">
        <v>269</v>
      </c>
      <c r="C200" s="22">
        <v>349100</v>
      </c>
      <c r="D200" s="22">
        <v>349100</v>
      </c>
      <c r="E200" s="23">
        <v>137275</v>
      </c>
      <c r="F200" s="23">
        <v>37275</v>
      </c>
      <c r="G200" s="23">
        <v>37275</v>
      </c>
      <c r="H200" s="23">
        <v>137275</v>
      </c>
      <c r="I200" s="2"/>
    </row>
    <row r="201" spans="1:9" ht="16.5" customHeight="1">
      <c r="A201" s="21" t="s">
        <v>270</v>
      </c>
      <c r="B201" s="27" t="s">
        <v>271</v>
      </c>
      <c r="C201" s="22">
        <v>200900</v>
      </c>
      <c r="D201" s="22">
        <v>200900</v>
      </c>
      <c r="E201" s="23">
        <v>200900</v>
      </c>
      <c r="F201" s="23">
        <v>0</v>
      </c>
      <c r="G201" s="23">
        <v>0</v>
      </c>
      <c r="H201" s="23">
        <v>0</v>
      </c>
      <c r="I201" s="2"/>
    </row>
    <row r="202" spans="1:9" ht="16.5" customHeight="1">
      <c r="A202" s="21"/>
      <c r="B202" s="18"/>
      <c r="C202" s="22"/>
      <c r="D202" s="22"/>
      <c r="E202" s="23"/>
      <c r="F202" s="23"/>
      <c r="G202" s="23"/>
      <c r="H202" s="23"/>
      <c r="I202" s="2"/>
    </row>
    <row r="203" spans="1:9" ht="16.5" customHeight="1">
      <c r="A203" s="21"/>
      <c r="B203" s="15" t="s">
        <v>103</v>
      </c>
      <c r="C203" s="30"/>
      <c r="D203" s="30"/>
      <c r="E203" s="23"/>
      <c r="F203" s="23"/>
      <c r="G203" s="23"/>
      <c r="H203" s="23"/>
      <c r="I203" s="2"/>
    </row>
    <row r="204" spans="1:9" ht="16.5" customHeight="1">
      <c r="A204" s="21"/>
      <c r="B204" s="27" t="s">
        <v>272</v>
      </c>
      <c r="C204" s="30">
        <v>600000</v>
      </c>
      <c r="D204" s="30">
        <f>SUM(D205:D206)</f>
        <v>1000000</v>
      </c>
      <c r="E204" s="31">
        <f>C204/4</f>
        <v>150000</v>
      </c>
      <c r="F204" s="31">
        <f>C204/4</f>
        <v>150000</v>
      </c>
      <c r="G204" s="31">
        <f>C204/4</f>
        <v>150000</v>
      </c>
      <c r="H204" s="31">
        <f>C204/4</f>
        <v>150000</v>
      </c>
      <c r="I204" s="2"/>
    </row>
    <row r="205" spans="1:9" ht="16.5" customHeight="1">
      <c r="A205" s="21" t="s">
        <v>273</v>
      </c>
      <c r="B205" s="18" t="s">
        <v>274</v>
      </c>
      <c r="C205" s="22">
        <v>400000</v>
      </c>
      <c r="D205" s="22">
        <v>500000</v>
      </c>
      <c r="E205" s="23">
        <v>50000</v>
      </c>
      <c r="F205" s="23">
        <v>150000</v>
      </c>
      <c r="G205" s="23">
        <v>190000</v>
      </c>
      <c r="H205" s="23">
        <v>10000</v>
      </c>
      <c r="I205" s="2"/>
    </row>
    <row r="206" spans="1:9" ht="16.5" customHeight="1">
      <c r="A206" s="21" t="s">
        <v>275</v>
      </c>
      <c r="B206" s="27" t="s">
        <v>276</v>
      </c>
      <c r="C206" s="22">
        <v>200000</v>
      </c>
      <c r="D206" s="22">
        <v>500000</v>
      </c>
      <c r="E206" s="23">
        <v>25000</v>
      </c>
      <c r="F206" s="23">
        <v>75000</v>
      </c>
      <c r="G206" s="23">
        <v>75000</v>
      </c>
      <c r="H206" s="23">
        <v>25000</v>
      </c>
      <c r="I206" s="2"/>
    </row>
    <row r="207" spans="1:9" ht="18.75" customHeight="1">
      <c r="A207" s="21"/>
      <c r="B207" s="18"/>
      <c r="C207" s="22"/>
      <c r="D207" s="22"/>
      <c r="E207" s="23"/>
      <c r="F207" s="23"/>
      <c r="G207" s="23"/>
      <c r="H207" s="23"/>
      <c r="I207" s="2"/>
    </row>
    <row r="208" spans="1:9" ht="12.75" customHeight="1">
      <c r="A208" s="27"/>
      <c r="B208" s="27" t="s">
        <v>277</v>
      </c>
      <c r="C208" s="31">
        <f>C65+C123+C157+C5</f>
        <v>86226000</v>
      </c>
      <c r="D208" s="31">
        <f>D65+D123+D157+D5+D204</f>
        <v>88936000</v>
      </c>
      <c r="E208" s="31">
        <f>E65+E123+E157+E5</f>
        <v>20877750</v>
      </c>
      <c r="F208" s="31">
        <f>F65+F123+F157+F5</f>
        <v>23132750</v>
      </c>
      <c r="G208" s="31">
        <f>G65+G123+G157+G5</f>
        <v>21912750</v>
      </c>
      <c r="H208" s="31">
        <f>H65+H123+H157+H5</f>
        <v>20302750</v>
      </c>
      <c r="I208" s="2"/>
    </row>
    <row r="209" spans="1:9" ht="12.75" customHeight="1">
      <c r="A209" s="27"/>
      <c r="B209" s="27" t="s">
        <v>278</v>
      </c>
      <c r="C209" s="31">
        <f>C208-C5</f>
        <v>72516000</v>
      </c>
      <c r="D209" s="31">
        <f>D208-D5</f>
        <v>62161000</v>
      </c>
      <c r="E209" s="31">
        <f>E208-E5</f>
        <v>17737750</v>
      </c>
      <c r="F209" s="31">
        <f>F208-F5</f>
        <v>18732750</v>
      </c>
      <c r="G209" s="31">
        <f>G208-G5</f>
        <v>18562750</v>
      </c>
      <c r="H209" s="31">
        <f>H208-H5</f>
        <v>17482750</v>
      </c>
      <c r="I209" s="2"/>
    </row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2020-12-01T10:58:44Z</cp:lastPrinted>
  <dcterms:modified xsi:type="dcterms:W3CDTF">2020-12-31T06:08:31Z</dcterms:modified>
  <cp:category/>
  <cp:version/>
  <cp:contentType/>
  <cp:contentStatus/>
  <cp:revision>18</cp:revision>
</cp:coreProperties>
</file>